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2BC05FD-0484-4D4C-9483-699627E2E691}" xr6:coauthVersionLast="47" xr6:coauthVersionMax="47" xr10:uidLastSave="{00000000-0000-0000-0000-000000000000}"/>
  <bookViews>
    <workbookView xWindow="-120" yWindow="-120" windowWidth="24240" windowHeight="13020" firstSheet="3" activeTab="3" xr2:uid="{00000000-000D-0000-FFFF-FFFF00000000}"/>
  </bookViews>
  <sheets>
    <sheet name="Sheet2" sheetId="21" r:id="rId1"/>
    <sheet name="นศ M" sheetId="1" r:id="rId2"/>
    <sheet name="นศ R" sheetId="3" r:id="rId3"/>
    <sheet name="สถานที่จำหน่ายเนื้อสัตว์ OK" sheetId="12" r:id="rId4"/>
    <sheet name="Sheet1" sheetId="22" r:id="rId5"/>
  </sheets>
  <definedNames>
    <definedName name="_xlnm._FilterDatabase" localSheetId="1" hidden="1">'นศ M'!$A$1:$T$46</definedName>
    <definedName name="_xlnm._FilterDatabase" localSheetId="2" hidden="1">'นศ R'!$A$1:$T$17</definedName>
    <definedName name="_xlnm._FilterDatabase" localSheetId="3" hidden="1">'สถานที่จำหน่ายเนื้อสัตว์ OK'!$A$1:$T$10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2" l="1"/>
  <c r="R16" i="12"/>
  <c r="Q16" i="12"/>
  <c r="M16" i="12"/>
  <c r="G16" i="12"/>
  <c r="S15" i="12"/>
  <c r="R15" i="12"/>
  <c r="Q15" i="12"/>
  <c r="M15" i="12"/>
  <c r="G15" i="12"/>
  <c r="S14" i="12"/>
  <c r="R14" i="12"/>
  <c r="Q14" i="12"/>
  <c r="M14" i="12"/>
  <c r="G14" i="12"/>
  <c r="S13" i="12"/>
  <c r="R13" i="12"/>
  <c r="Q13" i="12"/>
  <c r="M13" i="12"/>
  <c r="S12" i="12"/>
  <c r="R12" i="12"/>
  <c r="Q12" i="12"/>
  <c r="M12" i="12"/>
  <c r="S11" i="12"/>
  <c r="R11" i="12"/>
  <c r="Q11" i="12"/>
  <c r="M11" i="12"/>
  <c r="G11" i="12"/>
  <c r="S10" i="12"/>
  <c r="R10" i="12"/>
  <c r="Q10" i="12"/>
  <c r="M10" i="12"/>
  <c r="G10" i="12"/>
  <c r="M9" i="12"/>
  <c r="M8" i="12"/>
  <c r="M7" i="12"/>
  <c r="M6" i="12"/>
  <c r="M5" i="12"/>
  <c r="S4" i="12"/>
  <c r="Q4" i="12"/>
  <c r="M4" i="12"/>
  <c r="G4" i="12"/>
  <c r="S3" i="12"/>
  <c r="Q3" i="12"/>
  <c r="M3" i="12"/>
  <c r="G3" i="12"/>
  <c r="G14" i="3" l="1"/>
  <c r="S49" i="1" l="1"/>
  <c r="Q49" i="1"/>
  <c r="M21" i="3" l="1"/>
  <c r="M20" i="3"/>
  <c r="M19" i="3"/>
  <c r="M18" i="3"/>
  <c r="S17" i="3"/>
  <c r="Q17" i="3"/>
  <c r="M17" i="3"/>
  <c r="S16" i="3"/>
  <c r="Q16" i="3"/>
  <c r="M16" i="3"/>
  <c r="S15" i="3"/>
  <c r="Q15" i="3"/>
  <c r="M15" i="3"/>
  <c r="S14" i="3"/>
  <c r="R14" i="3"/>
  <c r="Q14" i="3"/>
  <c r="M14" i="3"/>
  <c r="S13" i="3"/>
  <c r="R13" i="3"/>
  <c r="Q13" i="3"/>
  <c r="S12" i="3"/>
  <c r="R12" i="3"/>
  <c r="Q12" i="3"/>
  <c r="S11" i="3"/>
  <c r="R11" i="3"/>
  <c r="Q11" i="3"/>
  <c r="M11" i="3"/>
  <c r="S10" i="3"/>
  <c r="R10" i="3"/>
  <c r="Q10" i="3"/>
  <c r="M10" i="3"/>
  <c r="S9" i="3"/>
  <c r="R9" i="3"/>
  <c r="Q9" i="3"/>
  <c r="M9" i="3"/>
  <c r="S8" i="3"/>
  <c r="R8" i="3"/>
  <c r="Q8" i="3"/>
  <c r="M8" i="3"/>
  <c r="S7" i="3"/>
  <c r="R7" i="3"/>
  <c r="Q7" i="3"/>
  <c r="M7" i="3"/>
  <c r="S6" i="3"/>
  <c r="R6" i="3"/>
  <c r="Q6" i="3"/>
  <c r="M6" i="3"/>
  <c r="S5" i="3"/>
  <c r="R5" i="3"/>
  <c r="Q5" i="3"/>
  <c r="M5" i="3"/>
  <c r="S4" i="3"/>
  <c r="R4" i="3"/>
  <c r="Q4" i="3"/>
  <c r="M4" i="3"/>
  <c r="S3" i="3"/>
  <c r="R3" i="3"/>
  <c r="Q3" i="3"/>
  <c r="M3" i="3"/>
  <c r="M49" i="1"/>
  <c r="S48" i="1"/>
  <c r="Q48" i="1"/>
  <c r="M48" i="1"/>
  <c r="S47" i="1"/>
  <c r="Q47" i="1"/>
  <c r="M47" i="1"/>
  <c r="S46" i="1"/>
  <c r="Q46" i="1"/>
  <c r="M46" i="1"/>
  <c r="S45" i="1"/>
  <c r="Q45" i="1"/>
  <c r="M45" i="1"/>
  <c r="S44" i="1"/>
  <c r="Q44" i="1"/>
  <c r="M44" i="1"/>
  <c r="S43" i="1"/>
  <c r="Q43" i="1"/>
  <c r="M43" i="1"/>
  <c r="S42" i="1"/>
  <c r="Q42" i="1"/>
  <c r="M42" i="1"/>
  <c r="S41" i="1"/>
  <c r="Q41" i="1"/>
  <c r="M41" i="1"/>
  <c r="S40" i="1"/>
  <c r="Q40" i="1"/>
  <c r="M40" i="1"/>
  <c r="S39" i="1"/>
  <c r="Q39" i="1"/>
  <c r="M39" i="1"/>
  <c r="S38" i="1"/>
  <c r="Q38" i="1"/>
  <c r="M38" i="1"/>
  <c r="S37" i="1"/>
  <c r="Q37" i="1"/>
  <c r="M37" i="1"/>
  <c r="S36" i="1"/>
  <c r="Q36" i="1"/>
  <c r="M36" i="1"/>
  <c r="S35" i="1"/>
  <c r="Q35" i="1"/>
  <c r="M35" i="1"/>
  <c r="S34" i="1"/>
  <c r="Q34" i="1"/>
  <c r="M34" i="1"/>
  <c r="S33" i="1"/>
  <c r="Q33" i="1"/>
  <c r="M33" i="1"/>
  <c r="S32" i="1"/>
  <c r="Q32" i="1"/>
  <c r="M32" i="1"/>
  <c r="S31" i="1"/>
  <c r="Q31" i="1"/>
  <c r="M31" i="1"/>
  <c r="S30" i="1"/>
  <c r="Q30" i="1"/>
  <c r="M30" i="1"/>
  <c r="S29" i="1"/>
  <c r="Q29" i="1"/>
  <c r="M29" i="1"/>
  <c r="S28" i="1"/>
  <c r="Q28" i="1"/>
  <c r="M28" i="1"/>
  <c r="S27" i="1"/>
  <c r="Q27" i="1"/>
  <c r="M27" i="1"/>
  <c r="S26" i="1"/>
  <c r="Q26" i="1"/>
  <c r="M26" i="1"/>
  <c r="S25" i="1"/>
  <c r="Q25" i="1"/>
  <c r="M25" i="1"/>
  <c r="S24" i="1"/>
  <c r="Q24" i="1"/>
  <c r="M24" i="1"/>
  <c r="S23" i="1"/>
  <c r="Q23" i="1"/>
  <c r="M23" i="1"/>
  <c r="S22" i="1"/>
  <c r="Q22" i="1"/>
  <c r="M22" i="1"/>
  <c r="S21" i="1"/>
  <c r="Q21" i="1"/>
  <c r="M21" i="1"/>
  <c r="S20" i="1"/>
  <c r="Q20" i="1"/>
  <c r="M20" i="1"/>
  <c r="S19" i="1"/>
  <c r="Q19" i="1"/>
  <c r="M19" i="1"/>
  <c r="S18" i="1"/>
  <c r="Q18" i="1"/>
  <c r="M18" i="1"/>
  <c r="S17" i="1"/>
  <c r="Q17" i="1"/>
  <c r="M17" i="1"/>
  <c r="S16" i="1"/>
  <c r="Q16" i="1"/>
  <c r="M16" i="1"/>
  <c r="S15" i="1"/>
  <c r="Q15" i="1"/>
  <c r="M15" i="1"/>
  <c r="S14" i="1"/>
  <c r="Q14" i="1"/>
  <c r="M14" i="1"/>
  <c r="S13" i="1"/>
  <c r="Q13" i="1"/>
  <c r="M13" i="1"/>
  <c r="S12" i="1"/>
  <c r="Q12" i="1"/>
  <c r="M12" i="1"/>
  <c r="S11" i="1"/>
  <c r="Q11" i="1"/>
  <c r="M11" i="1"/>
  <c r="S10" i="1"/>
  <c r="Q10" i="1"/>
  <c r="M10" i="1"/>
  <c r="S9" i="1"/>
  <c r="Q9" i="1"/>
  <c r="M9" i="1"/>
  <c r="S8" i="1"/>
  <c r="Q8" i="1"/>
  <c r="M8" i="1"/>
  <c r="S7" i="1"/>
  <c r="Q7" i="1"/>
  <c r="M7" i="1"/>
  <c r="S6" i="1"/>
  <c r="Q6" i="1"/>
  <c r="M6" i="1"/>
  <c r="S5" i="1"/>
  <c r="Q5" i="1"/>
  <c r="M5" i="1"/>
  <c r="S4" i="1"/>
  <c r="Q4" i="1"/>
  <c r="M4" i="1"/>
  <c r="S3" i="1"/>
  <c r="Q3" i="1"/>
  <c r="M3" i="1"/>
  <c r="N451" i="21"/>
  <c r="N450" i="21"/>
  <c r="N449" i="21"/>
  <c r="N448" i="21"/>
  <c r="N447" i="21"/>
  <c r="N442" i="21"/>
  <c r="N435" i="21"/>
  <c r="N434" i="21"/>
  <c r="N433" i="21"/>
  <c r="N429" i="21"/>
  <c r="N428" i="21"/>
  <c r="N426" i="21"/>
  <c r="N425" i="21"/>
  <c r="N424" i="21"/>
  <c r="N423" i="21"/>
  <c r="N422" i="21"/>
  <c r="N421" i="21"/>
  <c r="N419" i="21"/>
  <c r="N418" i="21"/>
  <c r="N417" i="21"/>
  <c r="N415" i="21"/>
  <c r="N414" i="21"/>
  <c r="N413" i="21"/>
  <c r="N410" i="21"/>
  <c r="N409" i="21"/>
  <c r="N408" i="21"/>
  <c r="N407" i="21"/>
  <c r="N406" i="21"/>
  <c r="N405" i="21"/>
  <c r="N404" i="21"/>
  <c r="N403" i="21"/>
  <c r="N402" i="21"/>
  <c r="N401" i="21"/>
  <c r="N400" i="21"/>
  <c r="N399" i="21"/>
  <c r="N398" i="21"/>
  <c r="N397" i="21"/>
  <c r="N396" i="21"/>
  <c r="N395" i="21"/>
  <c r="N394" i="21"/>
  <c r="N393" i="21"/>
  <c r="N391" i="21"/>
  <c r="N390" i="21"/>
  <c r="N389" i="21"/>
  <c r="N388" i="21"/>
  <c r="N387" i="21"/>
  <c r="N386" i="21"/>
  <c r="N385" i="21"/>
  <c r="N382" i="21"/>
  <c r="N380" i="21"/>
  <c r="N379" i="21"/>
  <c r="N378" i="21"/>
  <c r="N377" i="21"/>
  <c r="N376" i="21"/>
  <c r="N375" i="21"/>
  <c r="N374" i="21"/>
  <c r="N373" i="21"/>
  <c r="N372" i="21"/>
  <c r="N368" i="21"/>
  <c r="N367" i="21"/>
  <c r="N366" i="21"/>
  <c r="N365" i="21"/>
  <c r="N364" i="21"/>
  <c r="N363" i="21"/>
  <c r="N362" i="21"/>
  <c r="N361" i="21"/>
  <c r="N360" i="21"/>
  <c r="N359" i="21"/>
  <c r="N358" i="21"/>
  <c r="N357" i="21"/>
  <c r="N356" i="21"/>
  <c r="N355" i="21"/>
  <c r="N354" i="21"/>
  <c r="N352" i="21"/>
  <c r="N351" i="21"/>
  <c r="N350" i="21"/>
  <c r="N349" i="21"/>
  <c r="N348" i="21"/>
  <c r="N347" i="21"/>
  <c r="N346" i="21"/>
  <c r="N345" i="21"/>
  <c r="N344" i="21"/>
  <c r="N340" i="21"/>
  <c r="N339" i="21"/>
  <c r="N338" i="21"/>
  <c r="N337" i="21"/>
  <c r="N336" i="21"/>
  <c r="N335" i="21"/>
  <c r="N334" i="21"/>
  <c r="N333" i="21"/>
  <c r="N332" i="21"/>
  <c r="N331" i="21"/>
  <c r="N330" i="21"/>
  <c r="N329" i="21"/>
  <c r="N328" i="21"/>
  <c r="N325" i="21"/>
  <c r="N324" i="21"/>
  <c r="N323" i="21"/>
  <c r="N322" i="21"/>
  <c r="N321" i="21"/>
  <c r="N320" i="21"/>
  <c r="N319" i="21"/>
  <c r="N318" i="21"/>
  <c r="N317" i="21"/>
  <c r="N316" i="21"/>
  <c r="N315" i="21"/>
  <c r="N314" i="21"/>
  <c r="N313" i="21"/>
  <c r="N312" i="21"/>
  <c r="N311" i="21"/>
  <c r="N310" i="21"/>
  <c r="N309" i="21"/>
  <c r="N308" i="21"/>
  <c r="N307" i="21"/>
  <c r="N306" i="21"/>
  <c r="N305" i="21"/>
  <c r="N304" i="21"/>
  <c r="N303" i="21"/>
  <c r="N302" i="21"/>
  <c r="N301" i="21"/>
  <c r="N300" i="21"/>
  <c r="N299" i="21"/>
  <c r="N298" i="21"/>
  <c r="N297" i="21"/>
  <c r="N296" i="21"/>
  <c r="N295" i="21"/>
  <c r="N294" i="21"/>
  <c r="N293" i="21"/>
  <c r="N292" i="21"/>
  <c r="N291" i="21"/>
  <c r="N290" i="21"/>
  <c r="N289" i="21"/>
  <c r="N288" i="21"/>
  <c r="N284" i="21"/>
  <c r="N283" i="21"/>
  <c r="N282" i="21"/>
  <c r="N281" i="21"/>
  <c r="N280" i="21"/>
  <c r="N279" i="21"/>
  <c r="N278" i="21"/>
  <c r="N277" i="21"/>
  <c r="N276" i="21"/>
  <c r="N275" i="21"/>
  <c r="N274" i="21"/>
  <c r="N273" i="21"/>
  <c r="N272" i="21"/>
  <c r="N271" i="21"/>
  <c r="N270" i="21"/>
  <c r="N269" i="21"/>
  <c r="N268" i="21"/>
  <c r="N267" i="21"/>
  <c r="N266" i="21"/>
  <c r="N265" i="21"/>
  <c r="N264" i="21"/>
  <c r="N263" i="21"/>
  <c r="N262" i="21"/>
  <c r="N261" i="21"/>
  <c r="N260" i="21"/>
  <c r="N259" i="21"/>
  <c r="N258" i="21"/>
  <c r="N257" i="21"/>
  <c r="N256" i="21"/>
  <c r="N255" i="21"/>
  <c r="N254" i="21"/>
  <c r="N253" i="21"/>
  <c r="N252" i="21"/>
  <c r="N251" i="21"/>
  <c r="N250" i="21"/>
  <c r="N249" i="21"/>
  <c r="N248" i="21"/>
  <c r="N247" i="21"/>
  <c r="N246" i="21"/>
  <c r="N245" i="21"/>
  <c r="N244" i="21"/>
  <c r="N243" i="21"/>
  <c r="N242" i="21"/>
  <c r="N241" i="21"/>
  <c r="N240" i="21"/>
  <c r="N239" i="21"/>
  <c r="N238" i="21"/>
  <c r="N237" i="21"/>
  <c r="N236" i="21"/>
  <c r="N235" i="21"/>
  <c r="N234" i="21"/>
  <c r="N233" i="21"/>
  <c r="N232" i="21"/>
  <c r="N231" i="21"/>
  <c r="N230" i="21"/>
  <c r="N229" i="21"/>
  <c r="N228" i="21"/>
  <c r="N227" i="21"/>
  <c r="N226" i="21"/>
  <c r="N225" i="21"/>
  <c r="N224" i="21"/>
  <c r="N223" i="21"/>
  <c r="N222" i="21"/>
  <c r="N221" i="21"/>
  <c r="N220" i="21"/>
  <c r="N219" i="21"/>
  <c r="N218" i="21"/>
  <c r="N217" i="21"/>
  <c r="N216" i="21"/>
  <c r="N215" i="21"/>
  <c r="N214" i="21"/>
  <c r="N213" i="21"/>
  <c r="N212" i="21"/>
  <c r="N211" i="21"/>
  <c r="N210" i="21"/>
  <c r="N209" i="21"/>
  <c r="N208" i="21"/>
  <c r="N207" i="21"/>
  <c r="N206" i="21"/>
  <c r="N205" i="21"/>
  <c r="N204" i="21"/>
  <c r="N203" i="21"/>
  <c r="N202" i="21"/>
  <c r="N201" i="21"/>
  <c r="N200" i="21"/>
  <c r="N199" i="21"/>
  <c r="N198" i="21"/>
  <c r="N197" i="21"/>
  <c r="N196" i="21"/>
  <c r="N195" i="21"/>
  <c r="N194" i="21"/>
  <c r="N193" i="21"/>
  <c r="N192" i="21"/>
  <c r="N191" i="21"/>
  <c r="N190" i="21"/>
  <c r="N188" i="21"/>
  <c r="N187" i="21"/>
  <c r="N186" i="21"/>
  <c r="N185" i="21"/>
  <c r="N184" i="21"/>
  <c r="N183" i="21"/>
  <c r="N182" i="21"/>
  <c r="N181" i="21"/>
  <c r="N180" i="21"/>
  <c r="N179" i="21"/>
  <c r="N178" i="21"/>
  <c r="N177" i="21"/>
  <c r="N176" i="21"/>
  <c r="N175" i="21"/>
  <c r="N174" i="21"/>
  <c r="N173" i="21"/>
  <c r="N172" i="21"/>
  <c r="N171" i="21"/>
  <c r="N170" i="21"/>
  <c r="N169" i="21"/>
  <c r="N168" i="21"/>
  <c r="N167" i="21"/>
  <c r="N166" i="21"/>
  <c r="N165" i="21"/>
  <c r="N164" i="21"/>
  <c r="N163" i="21"/>
  <c r="N162" i="21"/>
  <c r="N161" i="21"/>
  <c r="N160" i="21"/>
  <c r="N157" i="21"/>
  <c r="N155" i="21"/>
  <c r="N154" i="21"/>
  <c r="N152" i="21"/>
  <c r="N151" i="21"/>
  <c r="N150" i="21"/>
  <c r="N149" i="21"/>
  <c r="N148" i="21"/>
  <c r="N147" i="21"/>
  <c r="N145" i="21"/>
  <c r="N144" i="21"/>
  <c r="N128" i="21"/>
  <c r="N127" i="21"/>
  <c r="N126" i="21"/>
  <c r="N125" i="21"/>
  <c r="N124" i="21"/>
  <c r="N123" i="21"/>
  <c r="N122" i="21"/>
  <c r="N121" i="21"/>
  <c r="N120" i="21"/>
  <c r="N119" i="21"/>
  <c r="N118" i="21"/>
  <c r="N117" i="21"/>
  <c r="N116" i="21"/>
  <c r="N115" i="21"/>
  <c r="N114" i="21"/>
  <c r="N113" i="21"/>
  <c r="N112" i="21"/>
  <c r="N111" i="21"/>
  <c r="N110" i="21"/>
  <c r="N109" i="21"/>
  <c r="N108" i="21"/>
  <c r="N107" i="21"/>
  <c r="N106" i="21"/>
  <c r="N105" i="21"/>
  <c r="N104" i="21"/>
  <c r="N103" i="21"/>
  <c r="N102" i="21"/>
  <c r="N101" i="21"/>
  <c r="N100" i="21"/>
  <c r="N99" i="21"/>
  <c r="N98" i="21"/>
  <c r="N97" i="21"/>
  <c r="N96" i="21"/>
  <c r="N95" i="21"/>
  <c r="N94" i="21"/>
  <c r="N93" i="21"/>
  <c r="N92" i="21"/>
  <c r="N91" i="21"/>
  <c r="N90" i="21"/>
  <c r="N89" i="21"/>
  <c r="N88" i="21"/>
  <c r="N87" i="21"/>
  <c r="N86" i="2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G9" i="3"/>
  <c r="G24" i="1"/>
  <c r="G6" i="3"/>
  <c r="G11" i="1"/>
  <c r="G36" i="1"/>
  <c r="G10" i="3"/>
  <c r="G46" i="1"/>
  <c r="G42" i="1"/>
  <c r="G32" i="1"/>
  <c r="G22" i="1"/>
  <c r="G23" i="1"/>
  <c r="G33" i="1"/>
  <c r="G16" i="3"/>
  <c r="G29" i="1"/>
  <c r="G4" i="3"/>
  <c r="G12" i="3"/>
  <c r="G4" i="1"/>
  <c r="G44" i="1"/>
  <c r="G18" i="1"/>
  <c r="G48" i="1"/>
  <c r="G13" i="3"/>
  <c r="G5" i="3"/>
  <c r="G10" i="1"/>
  <c r="G17" i="1"/>
  <c r="G35" i="1"/>
  <c r="G21" i="1"/>
  <c r="G25" i="1"/>
  <c r="G16" i="1"/>
  <c r="G31" i="1"/>
  <c r="G43" i="1"/>
  <c r="G11" i="3"/>
  <c r="G39" i="1"/>
  <c r="G37" i="1"/>
  <c r="G8" i="3"/>
  <c r="G14" i="1"/>
  <c r="G9" i="1"/>
  <c r="G34" i="1"/>
  <c r="G3" i="3"/>
  <c r="G28" i="1"/>
  <c r="G8" i="1"/>
  <c r="G7" i="1"/>
  <c r="G26" i="1"/>
  <c r="G27" i="1"/>
  <c r="G6" i="1"/>
  <c r="G19" i="1"/>
  <c r="G30" i="1"/>
  <c r="G12" i="1"/>
  <c r="G40" i="1"/>
  <c r="G47" i="1"/>
  <c r="G15" i="3"/>
  <c r="G17" i="3"/>
  <c r="G41" i="1"/>
  <c r="G3" i="1"/>
  <c r="G5" i="1"/>
  <c r="G13" i="1"/>
  <c r="G38" i="1"/>
  <c r="G20" i="1"/>
  <c r="G45" i="1"/>
  <c r="G15" i="1"/>
  <c r="N287" i="21"/>
  <c r="N381" i="21"/>
  <c r="N285" i="21"/>
  <c r="N286" i="21"/>
  <c r="N420" i="21"/>
</calcChain>
</file>

<file path=xl/sharedStrings.xml><?xml version="1.0" encoding="utf-8"?>
<sst xmlns="http://schemas.openxmlformats.org/spreadsheetml/2006/main" count="5794" uniqueCount="2752">
  <si>
    <t>เลขที่</t>
  </si>
  <si>
    <t>หมูที่</t>
  </si>
  <si>
    <t>ถนน</t>
  </si>
  <si>
    <t>ตำบล</t>
  </si>
  <si>
    <t>อำเภอ</t>
  </si>
  <si>
    <t>จังหวัด</t>
  </si>
  <si>
    <t>เลขที่หนังสือ</t>
  </si>
  <si>
    <t>วันที่ออกใบรับรอง</t>
  </si>
  <si>
    <t>วันที่หมดอายุการรับรอง</t>
  </si>
  <si>
    <t>เลขที่ใบรับรอง</t>
  </si>
  <si>
    <t>ชื่อสถานที่จำหน่ายเนื้อสัตว์</t>
  </si>
  <si>
    <t>ชื่อเจ้าของสถานที่จำหน่ายเนื้อสัตว์</t>
  </si>
  <si>
    <t xml:space="preserve">บริษัท สยามแม็คโคร จำกัด (มหาชน) </t>
  </si>
  <si>
    <t>บริษัท เซ็นทรัล ฟู้ด รีเทล จำกัด</t>
  </si>
  <si>
    <t>บิ๊กซี ซูเปอร์เซ็นเตอร์ จำกัด (มหาชน)</t>
  </si>
  <si>
    <t>บริษัท เอก-ชัย ดีสทริบิวชั่น ซิสเทม จำกัด</t>
  </si>
  <si>
    <t>บริษัท เบทาโกรเกษตรอุตสาหกรรม จำกัด </t>
  </si>
  <si>
    <t xml:space="preserve">บริษัท ซีพีเอฟ เทรดดิ้ง จำกัด </t>
  </si>
  <si>
    <t>บริษัท เบทาโกรเกษตรอุตสาหกรรม จำกัด</t>
  </si>
  <si>
    <t>บริษัท เอก-ชัย ดิสทริบิวชั่น ซิสเทม จำกัด</t>
  </si>
  <si>
    <t>กะโรม</t>
  </si>
  <si>
    <t>โพธิ์เสด็จ</t>
  </si>
  <si>
    <t>เมือง</t>
  </si>
  <si>
    <t>นครศรีธรรมราช</t>
  </si>
  <si>
    <t>ชะมาย</t>
  </si>
  <si>
    <t>ทุ่งสง</t>
  </si>
  <si>
    <t>พัฒนาการคูขวาง</t>
  </si>
  <si>
    <t>คลัง</t>
  </si>
  <si>
    <t>สิชล</t>
  </si>
  <si>
    <t>29/20</t>
  </si>
  <si>
    <t>ท่างิ้ว</t>
  </si>
  <si>
    <t>ท่าดี</t>
  </si>
  <si>
    <t>ลานสกา</t>
  </si>
  <si>
    <t>19/1</t>
  </si>
  <si>
    <t>ชัยชุมพล</t>
  </si>
  <si>
    <t>ปากแพรก</t>
  </si>
  <si>
    <t>บ้านลำนาว</t>
  </si>
  <si>
    <t>บางขัน</t>
  </si>
  <si>
    <t>จันดี</t>
  </si>
  <si>
    <t>ฉวาง</t>
  </si>
  <si>
    <t>ควนกรด</t>
  </si>
  <si>
    <t>จันดี-พิปูน</t>
  </si>
  <si>
    <t>พิปูน</t>
  </si>
  <si>
    <t>351/1-2</t>
  </si>
  <si>
    <t>27/1</t>
  </si>
  <si>
    <t>ทางพูน</t>
  </si>
  <si>
    <t>เฉลิมพระเกียรติ</t>
  </si>
  <si>
    <t>ชะอวด</t>
  </si>
  <si>
    <t>ปากพูน</t>
  </si>
  <si>
    <t>หัวไทร</t>
  </si>
  <si>
    <t>พรหมโลก</t>
  </si>
  <si>
    <t>พรหมคีรี</t>
  </si>
  <si>
    <t>ขนอม</t>
  </si>
  <si>
    <t>สวนหลวง</t>
  </si>
  <si>
    <t>185/21</t>
  </si>
  <si>
    <t>พานิชสัมพันธ์</t>
  </si>
  <si>
    <t>ปากพนัง</t>
  </si>
  <si>
    <t>ท่าศาลา</t>
  </si>
  <si>
    <t>หนองหงส์</t>
  </si>
  <si>
    <t>ในเมือง</t>
  </si>
  <si>
    <t>นรา 1</t>
  </si>
  <si>
    <t>ท่ายาง</t>
  </si>
  <si>
    <t>ทุ่งใหญ่</t>
  </si>
  <si>
    <t>1/2-5</t>
  </si>
  <si>
    <t>ทุ่งสง-ห้วยยอด</t>
  </si>
  <si>
    <t>18/5</t>
  </si>
  <si>
    <t>ร่อนพิบูลย์</t>
  </si>
  <si>
    <t>เพชรเกษม</t>
  </si>
  <si>
    <t>หินตก</t>
  </si>
  <si>
    <t>25/1</t>
  </si>
  <si>
    <t>แม่เจ้าอยู่หัว</t>
  </si>
  <si>
    <t>เชียรใหญ่</t>
  </si>
  <si>
    <t>วุฒิราษฎร์รังสฤษดิ์</t>
  </si>
  <si>
    <t>ราชดำเนิน</t>
  </si>
  <si>
    <t>3/37</t>
  </si>
  <si>
    <t>99</t>
  </si>
  <si>
    <t>ชายน้ำ</t>
  </si>
  <si>
    <t>60/47-48</t>
  </si>
  <si>
    <t>ท่าวัง</t>
  </si>
  <si>
    <t>121/3</t>
  </si>
  <si>
    <t>303/9</t>
  </si>
  <si>
    <t>16-18</t>
  </si>
  <si>
    <t>พระแสง</t>
  </si>
  <si>
    <t>31/9</t>
  </si>
  <si>
    <t>181,183</t>
  </si>
  <si>
    <t>ชนปรีดา</t>
  </si>
  <si>
    <t>22</t>
  </si>
  <si>
    <t>อ้อมค่ายวชิราวุธ</t>
  </si>
  <si>
    <t>248/11</t>
  </si>
  <si>
    <t>ปากนคร</t>
  </si>
  <si>
    <t>ร้านเจ๊เล็กหมูสด</t>
  </si>
  <si>
    <t>นางสาวภาวดี  เทพหวัง</t>
  </si>
  <si>
    <t>151/1</t>
  </si>
  <si>
    <t xml:space="preserve">ดีฟาร์ม เพชรเกษมฟาร์ม สาขาทุ่งสง </t>
  </si>
  <si>
    <t>นายอภิสิทธิ์  ฐานะกาญจน์</t>
  </si>
  <si>
    <t>106-108</t>
  </si>
  <si>
    <t>ชลปรีดา</t>
  </si>
  <si>
    <t>ดีฟาร์ม ฟู้ดรีเทล ภาคใต้ สาขานครศรีธรรมราช</t>
  </si>
  <si>
    <t>นายวสันต์  ด่านสถาปนาพงศ์</t>
  </si>
  <si>
    <t>ร้านสุรัชนี หมูสด</t>
  </si>
  <si>
    <t>นางสาวสุรัชนี วงศ์ตระกูล</t>
  </si>
  <si>
    <t>ร้านนางสาววนัสนันท์ เกิดศิริ</t>
  </si>
  <si>
    <t>นางสาววนัสนันท์ เกิดศิริ</t>
  </si>
  <si>
    <t>ถ้ำใหญ่</t>
  </si>
  <si>
    <t>ร้านแผงหมูตลาดเกษตร</t>
  </si>
  <si>
    <t>นายพรศักดิ์  คู่พิทักษ์</t>
  </si>
  <si>
    <t>ตลาดเกษตร</t>
  </si>
  <si>
    <t>ร้านสราวุธ  หมินหมัน</t>
  </si>
  <si>
    <t>นายสราวุธ  หมินหมัน</t>
  </si>
  <si>
    <t>21/6</t>
  </si>
  <si>
    <t>ร้านน้องหญิงค้าข้าว</t>
  </si>
  <si>
    <t>นางสุภาวรรณ  อินทรนิมิตร</t>
  </si>
  <si>
    <t>45/39</t>
  </si>
  <si>
    <t>1</t>
  </si>
  <si>
    <t>ท้ายสำเภา</t>
  </si>
  <si>
    <t>พระพรหม</t>
  </si>
  <si>
    <t>ร้านชอฟู้ดมาร์เก็ต</t>
  </si>
  <si>
    <t>นางสวรรพิศา จงเพิ่มวัฒนะผล</t>
  </si>
  <si>
    <t>249</t>
  </si>
  <si>
    <t>บริษัท ฟาร์เมช มาร์เก็ต จำกัด</t>
  </si>
  <si>
    <t>นางสาวอาภาพร นามเกิด</t>
  </si>
  <si>
    <t>99/9</t>
  </si>
  <si>
    <t>ศูนย์จำหน่ายอาหารสด อาหารแช่แข็ง (โฟร์บีฟู๊ด)</t>
  </si>
  <si>
    <t>นางสาวนราทิพย์ จันทร์ศรีทอง</t>
  </si>
  <si>
    <t>33/35</t>
  </si>
  <si>
    <t>อรุณประชา</t>
  </si>
  <si>
    <t>ร้านตลาดเย็น</t>
  </si>
  <si>
    <t>นายณัฐวุฒิ จันทร์ทิพย์</t>
  </si>
  <si>
    <t>86/1</t>
  </si>
  <si>
    <t>เสาเภา</t>
  </si>
  <si>
    <t>ร้านแหม่มไก่สด</t>
  </si>
  <si>
    <t>นางสาวอัมพร สุรกิจ</t>
  </si>
  <si>
    <t>ร้านโกรัตน์หมูสด</t>
  </si>
  <si>
    <t>นายธรรมรัตน์ จินา</t>
  </si>
  <si>
    <t>112/1</t>
  </si>
  <si>
    <t>ที่วัง</t>
  </si>
  <si>
    <t>ร้านมงคลฟาร์ม สาขาจันดี</t>
  </si>
  <si>
    <t>นายปิยณัฐ เข้ทอง</t>
  </si>
  <si>
    <t>ร้าน DDD ฟู๊ด</t>
  </si>
  <si>
    <t>นายสุนนท์ เหมทานนท์</t>
  </si>
  <si>
    <t>49/1</t>
  </si>
  <si>
    <t>นาบอน</t>
  </si>
  <si>
    <t>OKP 08-80-588/2561</t>
  </si>
  <si>
    <t>OKP 08-80-590/2561</t>
  </si>
  <si>
    <t>OKP-08-80-644/2561</t>
  </si>
  <si>
    <t>OKBr P-08-80-783/2564</t>
  </si>
  <si>
    <t>OKBr P-08-80-784/2564</t>
  </si>
  <si>
    <t>OKBr-08-80-794/2564</t>
  </si>
  <si>
    <t xml:space="preserve">OKP-08-80-537/2559 </t>
  </si>
  <si>
    <t>OKP-08-80-824/2565</t>
  </si>
  <si>
    <t>OKBr P-08-80-836/2565</t>
  </si>
  <si>
    <t>ไสไทย</t>
  </si>
  <si>
    <t>กระบี่</t>
  </si>
  <si>
    <t>เบทาโกร ช็อป  สาขาอ่าวลึก</t>
  </si>
  <si>
    <t>อ่าวลึก</t>
  </si>
  <si>
    <t>เบทาโกร ช็อป สาขาอ่าวนาง</t>
  </si>
  <si>
    <t>อ่าวนาง</t>
  </si>
  <si>
    <t xml:space="preserve">เมือง </t>
  </si>
  <si>
    <t>บิ๊กซี ซูเปอร์เซ็นเตอร์ สาขากระบี่</t>
  </si>
  <si>
    <t>กระบี่น้อย</t>
  </si>
  <si>
    <t>15/9</t>
  </si>
  <si>
    <t>อ่าวลึกเหนือ</t>
  </si>
  <si>
    <t>181/5</t>
  </si>
  <si>
    <t>คลองท่อมใต้</t>
  </si>
  <si>
    <t>คลองท่อม</t>
  </si>
  <si>
    <t>เหนืองคลอง</t>
  </si>
  <si>
    <t>มหาราช</t>
  </si>
  <si>
    <t>ปากน้ำ</t>
  </si>
  <si>
    <t>ลำทับ</t>
  </si>
  <si>
    <t>เหนือคลอง-ชัยบุรี</t>
  </si>
  <si>
    <t>เขาพนม</t>
  </si>
  <si>
    <t>ศาลาด่าน</t>
  </si>
  <si>
    <t>เกาะลันตา</t>
  </si>
  <si>
    <t>เบทาโกร ช็อป สาขากระบี่</t>
  </si>
  <si>
    <t>2/3</t>
  </si>
  <si>
    <t>กระบี่ใหญ่</t>
  </si>
  <si>
    <t>ซีพี เฟรชมาร์ท สาขาเจ้าคุณกระบี่-เมืองกระบี่</t>
  </si>
  <si>
    <t>24/4</t>
  </si>
  <si>
    <t>ซีพี เฟรชมาร์ท สาขาปลายพระยา-อุดมศรี</t>
  </si>
  <si>
    <t>อ่าวลึก-พระแสง</t>
  </si>
  <si>
    <t>ปลายพระยา</t>
  </si>
  <si>
    <t>เกาะลันตาใหญ่</t>
  </si>
  <si>
    <t>386/4-5</t>
  </si>
  <si>
    <t>คลองพน</t>
  </si>
  <si>
    <t>แม็คโคร สาขาอ่าวนาง</t>
  </si>
  <si>
    <t>เมืองกระบี่</t>
  </si>
  <si>
    <t>ร้านอันดามันฟาร์ม (บริษัทดีฟาร์ม ฟู้ดรีเทล ภาคใต้ จำกัด สาขากระบี่)</t>
  </si>
  <si>
    <t xml:space="preserve">พรทิพย์ ตัณฑะเตมีย์ </t>
  </si>
  <si>
    <t>ร้านอารมย์หมูสด</t>
  </si>
  <si>
    <t>นายอารมย์ บัวดำ</t>
  </si>
  <si>
    <t>ร้านจรูญหมูสด</t>
  </si>
  <si>
    <t>นายจรูญ รองเดช</t>
  </si>
  <si>
    <t>ร้านแสงแข</t>
  </si>
  <si>
    <t>นางแสงแข เหล่านิติวงศ์</t>
  </si>
  <si>
    <t>ร้านจ๊ะหนาน</t>
  </si>
  <si>
    <t>นางสาวอุไร ไทรทอง</t>
  </si>
  <si>
    <t>ร้านฝ้าตี้ม่า</t>
  </si>
  <si>
    <t>นางฝ้าตี้ม่า ขนานใต้</t>
  </si>
  <si>
    <t>ร้านรุชดี่ย์ ไก่สด</t>
  </si>
  <si>
    <t>นางสาววนิดา เขียวสด</t>
  </si>
  <si>
    <t>ร้านเขียงหมูฉีโบว์ ตลาดเก่า</t>
  </si>
  <si>
    <t>นางสาวสาลินี วิริยะ</t>
  </si>
  <si>
    <t>ร้านหมั่นค้ารวย</t>
  </si>
  <si>
    <t>นางจุราวรรณ พ่วงฟู</t>
  </si>
  <si>
    <t>ร้านเก่งหมูสด</t>
  </si>
  <si>
    <t>นางสาวนันทิชา อุปลา</t>
  </si>
  <si>
    <t>ร้านเขียงหมูฉีโบว์ 2</t>
  </si>
  <si>
    <t>ร้านจ๊ะน๊ะ</t>
  </si>
  <si>
    <t>นางสาวปารย์รวี  สันอี</t>
  </si>
  <si>
    <t>57,59</t>
  </si>
  <si>
    <t>7/3</t>
  </si>
  <si>
    <t>อ่าวลึกใต้</t>
  </si>
  <si>
    <t>49/9</t>
  </si>
  <si>
    <t>มหาราช ตลาดสดมหาราช</t>
  </si>
  <si>
    <t>210/19</t>
  </si>
  <si>
    <t>ตลาดสดเทศบาลตำบลคลองท่อมใต้</t>
  </si>
  <si>
    <t>ตลาดสดเทศบาลทรายขาว</t>
  </si>
  <si>
    <t>2</t>
  </si>
  <si>
    <t>ทรายขาว</t>
  </si>
  <si>
    <t>504</t>
  </si>
  <si>
    <t>98/6</t>
  </si>
  <si>
    <t>57/7 ตลาดควนสะตอ</t>
  </si>
  <si>
    <t>ศรีพังงา</t>
  </si>
  <si>
    <t>ตลาดสดมหาราช</t>
  </si>
  <si>
    <t>OKP-08-64-651/2561</t>
  </si>
  <si>
    <t>OKP-08-64-652/2561</t>
  </si>
  <si>
    <t>OKP-08-64-653/2561</t>
  </si>
  <si>
    <t>OKBr-08-64-724/2562</t>
  </si>
  <si>
    <t>OKBr-08-64-731/2562</t>
  </si>
  <si>
    <t>OKBr-08-81-779/2564</t>
  </si>
  <si>
    <t>OKP-08-81-797/2564</t>
  </si>
  <si>
    <t>OKP-08-81-800/2564</t>
  </si>
  <si>
    <t>OKBr-08-81-829/2565</t>
  </si>
  <si>
    <t>เบทาโกร ช็อป สาขาพังงา</t>
  </si>
  <si>
    <t>ท้ายช้าง</t>
  </si>
  <si>
    <t>เมืองพังงา</t>
  </si>
  <si>
    <t>พังงา</t>
  </si>
  <si>
    <t>บางนายสี</t>
  </si>
  <si>
    <t>ตะกั่วป่า</t>
  </si>
  <si>
    <t>บิ๊กซี ซูเปอร์เซ็นเตอร์ สาขาพังงา</t>
  </si>
  <si>
    <t>บิ๊กซี ซูเปอร์เซ็นเตอร์ สาขาตะกั่วป่า</t>
  </si>
  <si>
    <t>2/33</t>
  </si>
  <si>
    <t>7/1</t>
  </si>
  <si>
    <t>บางม่วง</t>
  </si>
  <si>
    <t>เพชรเกษม(ฝั่งซ้าย)</t>
  </si>
  <si>
    <t>ท้ายเหมือง</t>
  </si>
  <si>
    <t>40/1</t>
  </si>
  <si>
    <t>มนตรี 2</t>
  </si>
  <si>
    <t>2/39</t>
  </si>
  <si>
    <t>ทับปุด</t>
  </si>
  <si>
    <t>3/60</t>
  </si>
  <si>
    <t>1/9</t>
  </si>
  <si>
    <t>โคกกลอย</t>
  </si>
  <si>
    <t>ตะกั่วทุ่ง</t>
  </si>
  <si>
    <t>เบทาโกร ช็อป สาขาตะกั่วป่า</t>
  </si>
  <si>
    <t xml:space="preserve">40/13-14 </t>
  </si>
  <si>
    <t>ซีพี เฟรชมาร์ท สาขาศรีเมือง</t>
  </si>
  <si>
    <t>ศรีเมือง</t>
  </si>
  <si>
    <t>ซีพี เฟรชมาร์ท สาขาคุระบุรี</t>
  </si>
  <si>
    <t>คุระ</t>
  </si>
  <si>
    <t>คุระบุรี</t>
  </si>
  <si>
    <t>ซีพี เฟรชมาร์ท สาขาตลาดพังงา</t>
  </si>
  <si>
    <t>ซีพี เฟรชมาร์ท สาขาท้ายเหมือง</t>
  </si>
  <si>
    <t>ซีพี เฟรชมาร์ท สาขาบางม่วง</t>
  </si>
  <si>
    <t>ซีพี เฟรชมาร์ท สาขาพังงา-เพชรเกษม</t>
  </si>
  <si>
    <t>379,381</t>
  </si>
  <si>
    <t>ร้านโอ๋ ไก่สด</t>
  </si>
  <si>
    <t>นางรุ่งฤดี  สิงหการ</t>
  </si>
  <si>
    <t>นบปริง</t>
  </si>
  <si>
    <t>กะปง</t>
  </si>
  <si>
    <t>นายภาณุวัฒน์ เงินเปีย</t>
  </si>
  <si>
    <t>แม่นางขาว</t>
  </si>
  <si>
    <t>ร้านน้องอาร์ หมูสด</t>
  </si>
  <si>
    <t>นางสาวธิติมา ทองคำ</t>
  </si>
  <si>
    <t>ร้านครอบครัวตัว ปอ หมูสด</t>
  </si>
  <si>
    <t>นางปัชมา ปานนิล</t>
  </si>
  <si>
    <t>คึกคัก</t>
  </si>
  <si>
    <t>ร้านป้าพงศ์ หมูสด</t>
  </si>
  <si>
    <t>นางสาวศุภานัน ศิตาทิพย</t>
  </si>
  <si>
    <t>ร้านวานิตย์ หมูสด</t>
  </si>
  <si>
    <t>นายวานิตย์ มงคล</t>
  </si>
  <si>
    <t>30/6</t>
  </si>
  <si>
    <t>ลำแก่น</t>
  </si>
  <si>
    <t>ร้านบี้บี้ฟ่าร้า เศกปทาน</t>
  </si>
  <si>
    <t>นางบี้บี้ฟ่าร้า เศกปทาน</t>
  </si>
  <si>
    <t>ตลาดสดเทศบาลเมืองพังงา</t>
  </si>
  <si>
    <t>ร้านจำปูนฟาร์ม</t>
  </si>
  <si>
    <t>นายศิริพงศ์  อวยพร</t>
  </si>
  <si>
    <t>22/40</t>
  </si>
  <si>
    <t>ร้านสมชาย เทศกุล</t>
  </si>
  <si>
    <t>นายสมชาย เทศกุล</t>
  </si>
  <si>
    <t>ร้านนายสุทิน อินทรัตน์</t>
  </si>
  <si>
    <t>นายสุทิน อินทรัตน์</t>
  </si>
  <si>
    <t>ร้านอนัญพร หวันจิ</t>
  </si>
  <si>
    <t>นางอนัญพร หวันจิ</t>
  </si>
  <si>
    <t>ร้านอาดัมช็อป (ADAM SHOP)</t>
  </si>
  <si>
    <t>นางสาวเจนจิรา กะสิรักษ์</t>
  </si>
  <si>
    <t>100/3</t>
  </si>
  <si>
    <t>ร้านอาดัมช็อป (ADAM SHOP) สาขาทับปุด</t>
  </si>
  <si>
    <t>5/5</t>
  </si>
  <si>
    <t>ร้านน้องใหม่ หมูสด</t>
  </si>
  <si>
    <t>นางสาวศศิวิมล จันทโชติ</t>
  </si>
  <si>
    <t>12</t>
  </si>
  <si>
    <t>โคกลอย</t>
  </si>
  <si>
    <t>ซีพี พอร์คช็อป คุระบุรี</t>
  </si>
  <si>
    <t>นางณัฐชยา แทนบุญ</t>
  </si>
  <si>
    <t>203/75</t>
  </si>
  <si>
    <t>ร้านกันยรัตน์ มินิมาร์ท</t>
  </si>
  <si>
    <t>นางสาวกันยรัตน์ ภิรมย์</t>
  </si>
  <si>
    <t>11/9</t>
  </si>
  <si>
    <t>เหมาะ</t>
  </si>
  <si>
    <t>OKP-08-67-659/2561</t>
  </si>
  <si>
    <t>OKP-08-67-660/2561</t>
  </si>
  <si>
    <t>OKP-08-67-661/2561</t>
  </si>
  <si>
    <t>OKP-08-67-663/2561</t>
  </si>
  <si>
    <t>OKC-08-67-727/2562</t>
  </si>
  <si>
    <t>OKBr-08-82-786/2564</t>
  </si>
  <si>
    <t>OKBr-08-82-787/2564</t>
  </si>
  <si>
    <t>OKBr-08-82-804/2564</t>
  </si>
  <si>
    <t>OKP-08-82-805/2564</t>
  </si>
  <si>
    <t>OKBr P-08-82-806/2564</t>
  </si>
  <si>
    <t>OKP-08-82-827/2565</t>
  </si>
  <si>
    <t xml:space="preserve">แม็คโคร สาขาภูเก็ต </t>
  </si>
  <si>
    <t>วิชิต</t>
  </si>
  <si>
    <t>ภูเก็ต</t>
  </si>
  <si>
    <t>แม็คโคร สาขาราไวย์</t>
  </si>
  <si>
    <t>5/57</t>
  </si>
  <si>
    <t>ราไวย์</t>
  </si>
  <si>
    <t xml:space="preserve">แม็คโคร สาขาป่าตอง </t>
  </si>
  <si>
    <t>นาใน</t>
  </si>
  <si>
    <t>ป่าตอง</t>
  </si>
  <si>
    <t>กระทู้</t>
  </si>
  <si>
    <t>แม็คโคร สาขาถลาง</t>
  </si>
  <si>
    <t>เทพกระษัตรี</t>
  </si>
  <si>
    <t>ถลาง</t>
  </si>
  <si>
    <t>ท็อปส์ สาขาภูเก็ต เฟสติวัล</t>
  </si>
  <si>
    <t>ท็อปส์ สาขาภูเก็ต</t>
  </si>
  <si>
    <t>ดิลกอุทิศ 1</t>
  </si>
  <si>
    <t>ตลาดใหญ่</t>
  </si>
  <si>
    <t>เยาวราช</t>
  </si>
  <si>
    <t>2/23</t>
  </si>
  <si>
    <t>ดีบุก</t>
  </si>
  <si>
    <t>21/10</t>
  </si>
  <si>
    <t>ฉลอง</t>
  </si>
  <si>
    <t>บิ๊กซี ซูเปอร์เซ็นเตอร์ สาขาภูเก็ต</t>
  </si>
  <si>
    <t>บิ๊กซี ซูเปอร์เซ็นเตอร์ สาขาภูเก็ต 2</t>
  </si>
  <si>
    <t>ราษฎร์อุทิศ 200 ปี</t>
  </si>
  <si>
    <t>กะทู้</t>
  </si>
  <si>
    <t>บิ๊กซี ซูเปอร์เซ็นเตอร์ สาขากมลา</t>
  </si>
  <si>
    <t>กมลา</t>
  </si>
  <si>
    <t>บิ๊กซี ซูเปอร์เซ็นเตอร์ สาขาเทพกระษัตรี</t>
  </si>
  <si>
    <t>รัษฎา</t>
  </si>
  <si>
    <t>3/12</t>
  </si>
  <si>
    <t xml:space="preserve">โลตัสโกเฟรช สาขาเกาะสิเหร่ </t>
  </si>
  <si>
    <t>1/184</t>
  </si>
  <si>
    <t>26/263</t>
  </si>
  <si>
    <t>ปฏัก</t>
  </si>
  <si>
    <t>กะรน</t>
  </si>
  <si>
    <t xml:space="preserve">63/722-724 </t>
  </si>
  <si>
    <t>ศรีสุนทร</t>
  </si>
  <si>
    <t xml:space="preserve">โลตัสโกเฟรช สาขาถนนนาใน </t>
  </si>
  <si>
    <t xml:space="preserve">23/16 </t>
  </si>
  <si>
    <t>สาคู</t>
  </si>
  <si>
    <t>75/12-14</t>
  </si>
  <si>
    <t>9/3</t>
  </si>
  <si>
    <t>เชิงทะเล</t>
  </si>
  <si>
    <t>เฉลิมพระเกียรติ ร.9</t>
  </si>
  <si>
    <t>เจ้าฟ้าตะวันออก</t>
  </si>
  <si>
    <t>6/43</t>
  </si>
  <si>
    <t>เบทาโกร ช็อป สาขาภูเก็ต</t>
  </si>
  <si>
    <t>2/14-15</t>
  </si>
  <si>
    <t>วิรัชหงษ์หยก</t>
  </si>
  <si>
    <t>ตลาดเหนือ</t>
  </si>
  <si>
    <t>เบทาโกร ช็อป สาขาภูเก็ต 2</t>
  </si>
  <si>
    <t>เบทาโกร ช็อป สาขาถลาง</t>
  </si>
  <si>
    <t>เบทาโกร ช็อป สาขาป่าตอง</t>
  </si>
  <si>
    <t>พระบารมี</t>
  </si>
  <si>
    <t>แม็คโคร สาขากะรน</t>
  </si>
  <si>
    <t>เบทาโกร ช็อป สาขาภูเก็ต 3</t>
  </si>
  <si>
    <t>371/55</t>
  </si>
  <si>
    <t>ท็อปส์ สาขาภูเก็ตฟลอเรสต้า</t>
  </si>
  <si>
    <t>บริษัท เซนทรัล ฟู้ด รีเทล จำกัด</t>
  </si>
  <si>
    <t>14/40</t>
  </si>
  <si>
    <t>30/3</t>
  </si>
  <si>
    <t>5</t>
  </si>
  <si>
    <t>เมืองภูเก็ต</t>
  </si>
  <si>
    <t>491/2</t>
  </si>
  <si>
    <t>37/66</t>
  </si>
  <si>
    <t>4</t>
  </si>
  <si>
    <t>65/5</t>
  </si>
  <si>
    <t>เบทาโกร ช็อป สาขาบิ๊กซี ซูเปอร์เซ็นเตอร์ สาขาป่าตอง</t>
  </si>
  <si>
    <t>เบทาโกร ช็อป สาขาบิ๊กซี ซูเปอร์เซ็นเตอร์ สาขาภูเก็ต</t>
  </si>
  <si>
    <t>เบทาโกร ช็อป สาขาวิลล่า มาร์เกท สาขาลากูน่า</t>
  </si>
  <si>
    <t>49/13</t>
  </si>
  <si>
    <t>บ้านดอน-เชิงทะเล</t>
  </si>
  <si>
    <t>เบทาโกร ช็อป สาขาวิลล่า มาร์เกท สาขาฉลอง</t>
  </si>
  <si>
    <t>61/9</t>
  </si>
  <si>
    <t>เบทาโกร ช็อป สาขาวิลล่า มาร์เกท สาขาโบ๊ทลากูน</t>
  </si>
  <si>
    <t>14/1</t>
  </si>
  <si>
    <t>เกาะแก้ว</t>
  </si>
  <si>
    <t>เบทาโกร ช็อป สาขาท็อปส์ สาขาเซนทรัลฟลอเรสต้า</t>
  </si>
  <si>
    <t>เบทาโกร ช็อป สาขาท็อปส์ สาขาเซนทรัลฟู๊ดฮอล ภูเก็ต</t>
  </si>
  <si>
    <t>74,75</t>
  </si>
  <si>
    <t>เบทาโกร ช็อป สาขาท็อปส์ สาขาปอร์โต เดอ ภูเก็ต</t>
  </si>
  <si>
    <t>19/1-6</t>
  </si>
  <si>
    <t>ท็อปส์ สาขาปอร์โต เดอ ภูเก็ต</t>
  </si>
  <si>
    <t>183/33</t>
  </si>
  <si>
    <t>ป่าคลอก</t>
  </si>
  <si>
    <t>14/101</t>
  </si>
  <si>
    <t>64/133-136</t>
  </si>
  <si>
    <t>ร้านจ๊ะรี ไก่สด อิสลาม</t>
  </si>
  <si>
    <t>นางสาวผ่องศรี  วารีศรี</t>
  </si>
  <si>
    <t xml:space="preserve">ตลาดบ้านซ้าน </t>
  </si>
  <si>
    <t>ร้านโกยุทธ หมูสด สาคู</t>
  </si>
  <si>
    <t>นายยงยุทธ นุ่นส่ง</t>
  </si>
  <si>
    <t>4/7</t>
  </si>
  <si>
    <t>ห้างหุ้นส่วนจำกัด ภูเก็ตโกรเซอร์รี่</t>
  </si>
  <si>
    <t>นายพรชัย จันทร์ชูวณิชกุล</t>
  </si>
  <si>
    <t>54/51</t>
  </si>
  <si>
    <t>อ๋องซิมผาย</t>
  </si>
  <si>
    <t>บริษัท เฮ็ลธ์ฟู้ดส์ คอร์ปอเรชั่น จำกัด</t>
  </si>
  <si>
    <t>นายปฐมพงศ์ ชุมทอง</t>
  </si>
  <si>
    <t>พูนผล</t>
  </si>
  <si>
    <t>ร้าน SC Foods โดย นางสาวจันทร์จิรา จุลรัตน์</t>
  </si>
  <si>
    <t xml:space="preserve">บริษัท เอส ซี ฟู้ดส์ (ประเทศไทย) จำกัด </t>
  </si>
  <si>
    <t>9/50-51</t>
  </si>
  <si>
    <t>บริษัท ดีฟาร์ม ฟู้รีเทล ภาคใต้ จำกัด</t>
  </si>
  <si>
    <t>บริษัท ดีฟาร์ม ฟู้รีเทล ภาคใต้ จำกัด สาขา ภูเก็ต</t>
  </si>
  <si>
    <t>54/73</t>
  </si>
  <si>
    <t>อ๋องซิมผ่าย</t>
  </si>
  <si>
    <t>บริษัท ซุปเปอร์ชีป จำกัด</t>
  </si>
  <si>
    <t>นายบุญสม  อนันตจรูญวงศ์</t>
  </si>
  <si>
    <t>46/30</t>
  </si>
  <si>
    <t>บริษัท เอ็นพี ดริ้งกิ้ง วอเตอร์ คอร์เปอเรชั่น จำกัด</t>
  </si>
  <si>
    <t>นายนพพร นวลศรี</t>
  </si>
  <si>
    <t>124/433-436</t>
  </si>
  <si>
    <t>ร้านนายทศพร  ธราพร</t>
  </si>
  <si>
    <t>นายทศพร  ธราพร</t>
  </si>
  <si>
    <t>ตลาดสดเทศบาล ๒</t>
  </si>
  <si>
    <t>ร้านหมูบัณฑิต สาขาตลาดสดกะทู้(ใหม่)</t>
  </si>
  <si>
    <t>นางสาวธัญพร วงษ์ลักษณพันธ์</t>
  </si>
  <si>
    <t>ตลาดสดกะทู้ใหม่</t>
  </si>
  <si>
    <t>ร้านหมูบัณฑิต สาขาไทยรัฐวิทยา</t>
  </si>
  <si>
    <t>75/27</t>
  </si>
  <si>
    <t>6</t>
  </si>
  <si>
    <t>ร้านบังเบิ้ลไก่สด</t>
  </si>
  <si>
    <t>นายนัฐพล สุเหร็น</t>
  </si>
  <si>
    <t xml:space="preserve">ร้านหมูบัณฑิต </t>
  </si>
  <si>
    <t>225/1</t>
  </si>
  <si>
    <t>OKBr-08-83-518/2561</t>
  </si>
  <si>
    <t>OKP-08-83-526/2561</t>
  </si>
  <si>
    <t>OKBr-08-83-618/2561</t>
  </si>
  <si>
    <t>OKBr-08-83-630/2561</t>
  </si>
  <si>
    <t>OKBr P-08-68-721/2562</t>
  </si>
  <si>
    <t>OKP-08-83-765/2563</t>
  </si>
  <si>
    <t>OKP-08-83-795/2564</t>
  </si>
  <si>
    <t>OKP-08-83-796/2564</t>
  </si>
  <si>
    <t>OKBr-08-83-817/2564</t>
  </si>
  <si>
    <t>OKP-08-83-826/2565</t>
  </si>
  <si>
    <t>แม็คโคร สาขาสุราษฎร์ธานี</t>
  </si>
  <si>
    <t>ชนเกษม</t>
  </si>
  <si>
    <t>มะขามเตี้ย</t>
  </si>
  <si>
    <t>สุราษฏร์ธานี</t>
  </si>
  <si>
    <t>แม็คโคร สาขาเกาะพะงัน</t>
  </si>
  <si>
    <t>แม็คโคร สาขาเกาะสมุย</t>
  </si>
  <si>
    <t>บ่อผุด</t>
  </si>
  <si>
    <t>เกาะสมุย</t>
  </si>
  <si>
    <t>แม็คโคร สาขาละไม</t>
  </si>
  <si>
    <t>มะเร็ด</t>
  </si>
  <si>
    <t>ทุ่งเตา</t>
  </si>
  <si>
    <t>บ้านนาสาร</t>
  </si>
  <si>
    <t>ท็อปส์ สาขาสุราษฎร์ธานี</t>
  </si>
  <si>
    <t>วัดประดู่</t>
  </si>
  <si>
    <t>สุราษ-ตะกั่วป่า</t>
  </si>
  <si>
    <t>ท่าโรงช้าง</t>
  </si>
  <si>
    <t>พุนพิน</t>
  </si>
  <si>
    <t>ท็อปส์ สาขาสมุย ซีพีเอ็น</t>
  </si>
  <si>
    <t>ซีพี เฟรชมาร์ท สาขาพุนพิน-ตลาดใหม่</t>
  </si>
  <si>
    <t>ท่าข้าม</t>
  </si>
  <si>
    <t>ซีพี เฟรชมาร์ท สาขาท่าชนะ</t>
  </si>
  <si>
    <t>ท่าชนะ</t>
  </si>
  <si>
    <t>ซีพี เฟรชมาร์ท สาขาบ้านนาเดิม</t>
  </si>
  <si>
    <t>บ้านนา</t>
  </si>
  <si>
    <t>บ้านนาเดิม</t>
  </si>
  <si>
    <t>ซีพี เฟรชมาร์ท สาขาบ้านตาขุน</t>
  </si>
  <si>
    <t>เขาวง</t>
  </si>
  <si>
    <t>บ้านตาขุน</t>
  </si>
  <si>
    <t>ซีพี เฟรชมาร์ท สาขากาญจนดิษฐ์ กะแดะ</t>
  </si>
  <si>
    <t>76,76/1-2</t>
  </si>
  <si>
    <t>กะแดะ</t>
  </si>
  <si>
    <t>กาญจนดิษฐ์</t>
  </si>
  <si>
    <t>ซีพี เฟรชมาร์ท สาขาดอนสัก</t>
  </si>
  <si>
    <t>ดอนสัก</t>
  </si>
  <si>
    <t xml:space="preserve">ซีพี เฟรชมาร์ท สาขากาญจนวิถี </t>
  </si>
  <si>
    <t>บางกุ้ง</t>
  </si>
  <si>
    <t xml:space="preserve">ซีพี เฟรชมาร์ท สาขาเวียงสระ </t>
  </si>
  <si>
    <t>เวียงสระ</t>
  </si>
  <si>
    <t>ซีพี เฟรชมาร์ท สาขาหน้าทอน เกาะสมุย</t>
  </si>
  <si>
    <t>8/7-8</t>
  </si>
  <si>
    <t>อ่างทอง</t>
  </si>
  <si>
    <t>ซีพี เฟรชมาร์ท สาขาไชยา</t>
  </si>
  <si>
    <t>206/13</t>
  </si>
  <si>
    <t>ตลาดไชยา</t>
  </si>
  <si>
    <t>ไชยา</t>
  </si>
  <si>
    <t>ซีพี เฟรชมาร์ท สาขานาสาร</t>
  </si>
  <si>
    <t>7/2</t>
  </si>
  <si>
    <t>นาสาร</t>
  </si>
  <si>
    <t>เบทาโกร ช็อป สาขาบ้านตาขุน</t>
  </si>
  <si>
    <t>เบทาโกร ช็อป สาขาสมุย</t>
  </si>
  <si>
    <t>98/8,98/10</t>
  </si>
  <si>
    <t>แม่น้ำ</t>
  </si>
  <si>
    <t>เบทาโกร ช็อป สาขาสุราษฎร์ธานี 2</t>
  </si>
  <si>
    <t>ศรีวิชัย</t>
  </si>
  <si>
    <t>เบทาโกร ช็อป สาขาสุราษฎร์ธานี 1</t>
  </si>
  <si>
    <t>65/9</t>
  </si>
  <si>
    <t>กาญจนวิถี</t>
  </si>
  <si>
    <t>บิ๊กซี ซูเปอร์เซ็นเตอร์ สาขาสุราษฎร์ธานี</t>
  </si>
  <si>
    <t>เลี่ยงเมือง</t>
  </si>
  <si>
    <t>บิ๊กซี ซูเปอร์เซ็นเตอร์ สาขาสมุย</t>
  </si>
  <si>
    <t>129/19</t>
  </si>
  <si>
    <t>บิ๊กซี ซูเปอร์เซ็นเตอร์ สาขาเกาะพะงัน</t>
  </si>
  <si>
    <t>เกาะพะงัน</t>
  </si>
  <si>
    <t>บิ๊กซี ซูเปอร์เซ็นเตอร์ สาขาบ้านตาขุน</t>
  </si>
  <si>
    <t>ไชยคราม</t>
  </si>
  <si>
    <t>ตลิ่งงาม</t>
  </si>
  <si>
    <t xml:space="preserve">132/14 </t>
  </si>
  <si>
    <t>สองแพรก</t>
  </si>
  <si>
    <t>ชัยบุรี</t>
  </si>
  <si>
    <t>ท่าขนอน</t>
  </si>
  <si>
    <t>คีรีรัฐนิคม</t>
  </si>
  <si>
    <t>มะเร็ต</t>
  </si>
  <si>
    <t>4/60</t>
  </si>
  <si>
    <t>ขุนทะเล</t>
  </si>
  <si>
    <t>20/7</t>
  </si>
  <si>
    <t>นาเนียน</t>
  </si>
  <si>
    <t xml:space="preserve">2/14-16 </t>
  </si>
  <si>
    <t>6/66</t>
  </si>
  <si>
    <t>การุณราษฎร์</t>
  </si>
  <si>
    <t>ตลาด</t>
  </si>
  <si>
    <t>42/13</t>
  </si>
  <si>
    <t>วัดโพธิ์-บางใหญ่</t>
  </si>
  <si>
    <t>ตลาดล่าง</t>
  </si>
  <si>
    <t>141/198</t>
  </si>
  <si>
    <t>พนม</t>
  </si>
  <si>
    <t>147/2</t>
  </si>
  <si>
    <t>เขาถ่าน</t>
  </si>
  <si>
    <t>ท่าฉาง</t>
  </si>
  <si>
    <t>ท่าทองใหม่</t>
  </si>
  <si>
    <t>สมอทอง</t>
  </si>
  <si>
    <t>182/2</t>
  </si>
  <si>
    <t>บ้านส้อง</t>
  </si>
  <si>
    <t>9/1</t>
  </si>
  <si>
    <t>1/7</t>
  </si>
  <si>
    <t>เวียง</t>
  </si>
  <si>
    <t>ธราธิบดี</t>
  </si>
  <si>
    <t>อิปัน</t>
  </si>
  <si>
    <t>เบทาโกร ช็อป สาขาไชยา</t>
  </si>
  <si>
    <t>58/7</t>
  </si>
  <si>
    <t>หัวเตย</t>
  </si>
  <si>
    <t>37/3</t>
  </si>
  <si>
    <t>ฝั่งบางใบไม้</t>
  </si>
  <si>
    <t>เมืองสุราษฎร์ธานี</t>
  </si>
  <si>
    <t>23/452</t>
  </si>
  <si>
    <t>74/1</t>
  </si>
  <si>
    <t>45/19</t>
  </si>
  <si>
    <t>83/15</t>
  </si>
  <si>
    <t>3</t>
  </si>
  <si>
    <t>203/5</t>
  </si>
  <si>
    <t>เบทาโกร ช็อป สาขาละไม</t>
  </si>
  <si>
    <t>141/15</t>
  </si>
  <si>
    <t>16</t>
  </si>
  <si>
    <t>เบทาโกร ช็อป สาขาบิ๊กซี ซูเปอร์เซ็นเตอร์ สาขา สุราษฎร์ธานี</t>
  </si>
  <si>
    <t>130</t>
  </si>
  <si>
    <t>เบทาโกร ช็อป สาขาบิ๊กซี ซูเปอร์เซ็นเตอร์ สาขา สมุย</t>
  </si>
  <si>
    <t>84/1</t>
  </si>
  <si>
    <t>227/234</t>
  </si>
  <si>
    <t>โฉลกรัฐ</t>
  </si>
  <si>
    <t>72/3</t>
  </si>
  <si>
    <t>39/1</t>
  </si>
  <si>
    <t>82/7</t>
  </si>
  <si>
    <t>ร้านอำพลมินิมาร์ท</t>
  </si>
  <si>
    <t>นายอำพล  หนูศรีแก้ว</t>
  </si>
  <si>
    <t>นาสาร-บ้านส้อง</t>
  </si>
  <si>
    <t>คลองปราบ</t>
  </si>
  <si>
    <t xml:space="preserve">ห้างหุ้นส่วนจำกัดวัฒนาฟาร์มฟู้ด </t>
  </si>
  <si>
    <t>นายวัฒนา สังข์แก้ว</t>
  </si>
  <si>
    <t>ร้านเจ้ปู หมูสด</t>
  </si>
  <si>
    <t>นางสุรัตนา จรัสด้วง</t>
  </si>
  <si>
    <t>ทุ่งเตาใหม่</t>
  </si>
  <si>
    <t>บริษัท มิตรเจริญฟาร์ม จำกัด</t>
  </si>
  <si>
    <t>นายภาคิน  เพ็ชรบุรี</t>
  </si>
  <si>
    <t>บริษัท ดีฟาร์มฟู้ดรีเทล จำกัด สาขาสุราษฎร์ธานี</t>
  </si>
  <si>
    <t>บริษัท ดีฟาร์มฟู้ดรีเทล จำกัด</t>
  </si>
  <si>
    <t>บริษัท ดีฟาร์มฟู้ดรีเทล จำกัด สาขาพุนพิน</t>
  </si>
  <si>
    <t>49,51</t>
  </si>
  <si>
    <t>บริษัท ดีฟาร์มฟู้ดรีเทล จำกัด สาขาเวียงสระ</t>
  </si>
  <si>
    <t>333/2</t>
  </si>
  <si>
    <t>ร้านหมูอิคคิว</t>
  </si>
  <si>
    <t>นางสาวณัฐชฎา เพชรมณี</t>
  </si>
  <si>
    <t>กรูด</t>
  </si>
  <si>
    <t>โกเบล ซีพีฟู้ดช็อป</t>
  </si>
  <si>
    <t>นานเอกลักษณ์ เสือแก้ว</t>
  </si>
  <si>
    <t>53/14</t>
  </si>
  <si>
    <t>ร้านน้องต้น น้องนิวหมูสด</t>
  </si>
  <si>
    <t>นายสุธรรม  ธรรมสิริเดช</t>
  </si>
  <si>
    <t>18/54</t>
  </si>
  <si>
    <t>ร้านแอร์ฝนหมูสด</t>
  </si>
  <si>
    <t>นางสาวขนิษฐา ขาวมาก</t>
  </si>
  <si>
    <t>328/1-2</t>
  </si>
  <si>
    <t>ตลาดใหม่</t>
  </si>
  <si>
    <t>ร้านพันวา</t>
  </si>
  <si>
    <t>นางสาวพรรณวรท หนูนุ่ม</t>
  </si>
  <si>
    <t>140/15</t>
  </si>
  <si>
    <t>ร้านคีรีรัฐฟาร์มช๊อป</t>
  </si>
  <si>
    <t>นายสุนทร ชูถนอม</t>
  </si>
  <si>
    <t>ร้านหมูสุภาพร</t>
  </si>
  <si>
    <t>นางสาวสุภาพร คงคำ</t>
  </si>
  <si>
    <t>38/2</t>
  </si>
  <si>
    <t>ตะกุกเหนือ</t>
  </si>
  <si>
    <t>วิภาวดี</t>
  </si>
  <si>
    <t>ร้านยายแจง</t>
  </si>
  <si>
    <t>นายอภิชัย ทับทุ่ง</t>
  </si>
  <si>
    <t>31</t>
  </si>
  <si>
    <t>ทุ่ง</t>
  </si>
  <si>
    <t>ห้างหุ้นส่วนจำกัดดอนสัก อินเตอร์ฟู้ด</t>
  </si>
  <si>
    <t>นายประสาน อินทร์เมือง</t>
  </si>
  <si>
    <t>17</t>
  </si>
  <si>
    <t>ร้านยูสมายล์ช็อป</t>
  </si>
  <si>
    <t>นางสาวณัฐกานต์ แซ่บ่าง</t>
  </si>
  <si>
    <t>เคียนซา</t>
  </si>
  <si>
    <t>สุราษฎร์ธานี</t>
  </si>
  <si>
    <t>OKBr P-08-84-527/2561</t>
  </si>
  <si>
    <t>OKP-08-84-540/2561</t>
  </si>
  <si>
    <t>OKBr-08-63-572/2561</t>
  </si>
  <si>
    <t>OKBr P-08-84-694/2562</t>
  </si>
  <si>
    <t>OKBr P-08-84-695/2562</t>
  </si>
  <si>
    <t>OKBr P-08-84-696/2562</t>
  </si>
  <si>
    <t>OKP-08-84-772/2564</t>
  </si>
  <si>
    <t>OKP-08-84-773/2564</t>
  </si>
  <si>
    <t>OKBr P-08-84-777/2564</t>
  </si>
  <si>
    <t>OKP-08-84-780/2564</t>
  </si>
  <si>
    <t>OKBr P-08-84-785/2564</t>
  </si>
  <si>
    <t>OKP 08-84-791/2564</t>
  </si>
  <si>
    <t>OKBr P D-08-84-820/2565</t>
  </si>
  <si>
    <t>OKBr-P-D-08-84-835/2565</t>
  </si>
  <si>
    <t>แม็คโคร สาขาระนอง</t>
  </si>
  <si>
    <t>บางริ้น</t>
  </si>
  <si>
    <t>ระนอง</t>
  </si>
  <si>
    <t>เบทาโกร ช็อป สาขาระนอง</t>
  </si>
  <si>
    <t>สะพานปลา</t>
  </si>
  <si>
    <t>เขานิเวศน์</t>
  </si>
  <si>
    <t>28/4-6</t>
  </si>
  <si>
    <t>เรืองราษฎร์</t>
  </si>
  <si>
    <t>ซีพี เฟรชมาร์ท สาขากระบุรี-น้ำจืด</t>
  </si>
  <si>
    <t>น้ำจืด</t>
  </si>
  <si>
    <t>กระบุรี</t>
  </si>
  <si>
    <t>ซีพี เฟรชมาร์ท สาขาเมืองระนอง-ท่าเมือง</t>
  </si>
  <si>
    <t>140/12-13</t>
  </si>
  <si>
    <t>ท่าเมือง</t>
  </si>
  <si>
    <t>บิ๊กซี ซูเปอร์เซ็นเตอร์ สาขาระนอง</t>
  </si>
  <si>
    <t>บางนอน</t>
  </si>
  <si>
    <t>เบทาโกร ช็อป สาขาบิ๊กซี ซูเปอร์เซ็นเตอร์ สาขาระนอง</t>
  </si>
  <si>
    <t>666/1</t>
  </si>
  <si>
    <t>เมืองระนอง</t>
  </si>
  <si>
    <t>กะเปอร์-บ้านนา</t>
  </si>
  <si>
    <t>กะเปอร์</t>
  </si>
  <si>
    <t>ร้านพี่สุนี หมูสด</t>
  </si>
  <si>
    <t>นางสุวรรณี มณีรัตน์</t>
  </si>
  <si>
    <t>5/13</t>
  </si>
  <si>
    <t>เชี่ยวเหลียง</t>
  </si>
  <si>
    <t>ร้านนู๋แหวน หมูสด</t>
  </si>
  <si>
    <t>นางอริษา เซ่งลั่น</t>
  </si>
  <si>
    <t>บางแก้ว</t>
  </si>
  <si>
    <t>ละอุ่น</t>
  </si>
  <si>
    <t>ร้านโกสิทธิ์ หมูสด</t>
  </si>
  <si>
    <t>นายประสิทธิ์ ปันธิโป</t>
  </si>
  <si>
    <t>198/5</t>
  </si>
  <si>
    <t>ร้านหมูสด เจ๊ติ๋ม</t>
  </si>
  <si>
    <t>นางสาวอำไพ  ถนอมนวล</t>
  </si>
  <si>
    <t>ตลาดบ.ข.ส.กระบุรี</t>
  </si>
  <si>
    <t>ร้านน้องแฟ หมูสด</t>
  </si>
  <si>
    <t>นายสมพงษ์  ดำรง</t>
  </si>
  <si>
    <t>ร้านรัญจวน หมูสด</t>
  </si>
  <si>
    <t>นางรัญจวน ไกรลาศ</t>
  </si>
  <si>
    <t>ตลาดสดระนองธานี</t>
  </si>
  <si>
    <t>เมืองระอง</t>
  </si>
  <si>
    <t>ร้านปราณิต หมูสด</t>
  </si>
  <si>
    <t>นางปราณิต ชูดำ</t>
  </si>
  <si>
    <t>ร้านกวย หมูสด</t>
  </si>
  <si>
    <t>นายกระจาย รักร่วม</t>
  </si>
  <si>
    <t>ร้านบาส หมูสด</t>
  </si>
  <si>
    <t>นายสงกรานต์ แสวงผล</t>
  </si>
  <si>
    <t>41/14</t>
  </si>
  <si>
    <t>ราชกรูด</t>
  </si>
  <si>
    <t>ร้านชำนาญ หมูสด</t>
  </si>
  <si>
    <t>นายชำนาญ  ดำรักษ์</t>
  </si>
  <si>
    <t>10</t>
  </si>
  <si>
    <t>ร้านโกแบ</t>
  </si>
  <si>
    <t>นายณัฏฐพัชร์ ธุวชิตอภิวิชญ์</t>
  </si>
  <si>
    <t>27/178-180</t>
  </si>
  <si>
    <t>บริษัท ดีฟาร์มฟู้ดรีเทลภาคใต้ จำกัด สาขาระนอง</t>
  </si>
  <si>
    <t>210/21-22</t>
  </si>
  <si>
    <t>ร้านวรัญญู หมูสด</t>
  </si>
  <si>
    <t>นายวรวุฒิ แพรกเมือง</t>
  </si>
  <si>
    <t>137/29</t>
  </si>
  <si>
    <t>จ.ป.ร.</t>
  </si>
  <si>
    <t>ร้านกวย หมูสด ไก่สด</t>
  </si>
  <si>
    <t>ตลาดภักดิ์ดี</t>
  </si>
  <si>
    <t>ร้านเพนกวิน ฮาลาลฟู้ดเซนเตอร์</t>
  </si>
  <si>
    <t>นายพิษณุ สำลี</t>
  </si>
  <si>
    <t>5/3</t>
  </si>
  <si>
    <t>กำพวน</t>
  </si>
  <si>
    <t>สุขสำราญ</t>
  </si>
  <si>
    <t>OKP-08-85-534/2561</t>
  </si>
  <si>
    <t>OKP-08-85-535/2561</t>
  </si>
  <si>
    <t>OKP-08-85-554/2561</t>
  </si>
  <si>
    <t>OKP-08-69-566/2561</t>
  </si>
  <si>
    <t>OKP Br-08-69-568/2561</t>
  </si>
  <si>
    <t>OKP-08-69-725/2562</t>
  </si>
  <si>
    <t>OKP-08-69-726/2562</t>
  </si>
  <si>
    <t>OKBr P-08-85-771/2564</t>
  </si>
  <si>
    <t>OKBr P-08-85-778/2564</t>
  </si>
  <si>
    <t>OKBr P-08-85-803/2564</t>
  </si>
  <si>
    <t>OKBr P-08-85-821/2565</t>
  </si>
  <si>
    <t>OKBr-08-85-833/2565</t>
  </si>
  <si>
    <t>แม็คโคร สาขาชุมพร</t>
  </si>
  <si>
    <t>วังไผ่</t>
  </si>
  <si>
    <t>เบทาโกร ช็อป สาขาชุมพร</t>
  </si>
  <si>
    <t>บิ๊กซี ซูเปอร์เซ็นเตอร์ สาขาชุมพร</t>
  </si>
  <si>
    <t xml:space="preserve">192/4 </t>
  </si>
  <si>
    <t>นาทุ่ง</t>
  </si>
  <si>
    <t xml:space="preserve">87/27 </t>
  </si>
  <si>
    <t>บางสน</t>
  </si>
  <si>
    <t>ปะทิว</t>
  </si>
  <si>
    <t>ประชาอุทิศ</t>
  </si>
  <si>
    <t>ท่าตะเภา</t>
  </si>
  <si>
    <t>ท่ามะพลา</t>
  </si>
  <si>
    <t>หลังสวน</t>
  </si>
  <si>
    <t>ทุ่งตะไคร</t>
  </si>
  <si>
    <t>ทุ่งตะโก</t>
  </si>
  <si>
    <t>ท่าแซะ</t>
  </si>
  <si>
    <t>ซีพี เฟรชมาร์ท สาขาปะทิว-ดอนยาง</t>
  </si>
  <si>
    <t xml:space="preserve">32/3 </t>
  </si>
  <si>
    <t>ดอนยาง</t>
  </si>
  <si>
    <t>ซีพี เฟรชมาร์ท สาขาละแม</t>
  </si>
  <si>
    <t xml:space="preserve">184/26-27 </t>
  </si>
  <si>
    <t>ละแม</t>
  </si>
  <si>
    <t>ซีพี เฟรชมาร์ท สาขาหลังสวน</t>
  </si>
  <si>
    <t>ซีพี เฟรชมาร์ท สาขาทุ่งตะโก</t>
  </si>
  <si>
    <t>ซีพี เฟรชมาร์ท สาขาสวี-นาโพธิ์</t>
  </si>
  <si>
    <t>นาโพธิ์</t>
  </si>
  <si>
    <t>สวี</t>
  </si>
  <si>
    <t>ซีพี เฟรชมาร์ท สาขาท่าตะเภา-กรมหลวงชุมพร</t>
  </si>
  <si>
    <t>กรมหลวงชุมพร</t>
  </si>
  <si>
    <t>เบทาโกร ช็อป สาขาหลังสวน</t>
  </si>
  <si>
    <t xml:space="preserve">5/27-28 </t>
  </si>
  <si>
    <t>ขันเงิน</t>
  </si>
  <si>
    <t>7/2-3</t>
  </si>
  <si>
    <t>300</t>
  </si>
  <si>
    <t>ชุมพร</t>
  </si>
  <si>
    <t>บริษัท ดีฟาร์มฟู้ดรีเทล จำกัด สาขาเมืองชุมพร</t>
  </si>
  <si>
    <t>นางสาวพรทิพย์  ตัณฑะเตมีย์</t>
  </si>
  <si>
    <t>217/5-6</t>
  </si>
  <si>
    <t>ร้านเจ๊หริ่ง หมูสด</t>
  </si>
  <si>
    <t>นายสรวงศ์ บัวลอย</t>
  </si>
  <si>
    <t>เขาทะลุ</t>
  </si>
  <si>
    <t>ร้านบรู๊ค&amp;ใบข้าวหมูสด</t>
  </si>
  <si>
    <t>นายสุธี วีระวงศ์</t>
  </si>
  <si>
    <t>ร้านแตงไทย หมูสด</t>
  </si>
  <si>
    <t>นางสุพร  ครุฑกาศ</t>
  </si>
  <si>
    <t>ทุ่งคา</t>
  </si>
  <si>
    <t>ร้านพี่แอ๋ว  หมูสด</t>
  </si>
  <si>
    <t>นายสมฤกษ์  โต๊ะกล่ำ</t>
  </si>
  <si>
    <t>พะโต๊ะ</t>
  </si>
  <si>
    <t>ร้านหมูเจ้แตง</t>
  </si>
  <si>
    <t>นางสาวปานแก้ว บัญชาเมตตากุล</t>
  </si>
  <si>
    <t>4/4</t>
  </si>
  <si>
    <t>ร้านป้าสมจิตร</t>
  </si>
  <si>
    <t>นางสมจิตร ฉิมสะอาด</t>
  </si>
  <si>
    <t>บางมะพร้าว</t>
  </si>
  <si>
    <t>ร้านพี่นิต</t>
  </si>
  <si>
    <t>นางนิตยา มีพัฒน์</t>
  </si>
  <si>
    <t>ปังหวาน</t>
  </si>
  <si>
    <t>บริษัท ดีฟาร์มฟู้ดรีเทล จำกัด สาขาหลังสวน</t>
  </si>
  <si>
    <t>30-32</t>
  </si>
  <si>
    <t>บริษัท เฮ็ลหธ์ฟู้ดส์ คอร์ปอเรชั่น จำกัด สาขาหน้าตลาดไนท์พลาซ่าชุมพร</t>
  </si>
  <si>
    <t>นายอัตชัย อภินันท์อวยพร เปลี่ยนผจก.เป็นนายธานินทร์ เทียนนากา</t>
  </si>
  <si>
    <t>206/8-9</t>
  </si>
  <si>
    <t>กรมหลวง</t>
  </si>
  <si>
    <t>เมืองชุมพร</t>
  </si>
  <si>
    <t>บริษัท เฮ็ลหธ์ฟู้ดส์ คอร์ปอเรชั่น จำกัด สาขาท่าแซะ</t>
  </si>
  <si>
    <t>237</t>
  </si>
  <si>
    <t>เพชรเกษม-ท่าแซะ</t>
  </si>
  <si>
    <t>ร้านมงคลฟาร์มพอร็คช็อป (โกบื่อ)</t>
  </si>
  <si>
    <t>นายมงคล คุรุหงษา</t>
  </si>
  <si>
    <t>ร้านบ้านหมู</t>
  </si>
  <si>
    <t>ว่าที่ ร.ต.นาวี พรหมฉวี</t>
  </si>
  <si>
    <t>161/1</t>
  </si>
  <si>
    <t>ร้านN.P. Shop</t>
  </si>
  <si>
    <t>นางสาววิริษา ไชยภักดี</t>
  </si>
  <si>
    <t>20/45</t>
  </si>
  <si>
    <t>ร้านรุ่งเรืองฟาร์ม</t>
  </si>
  <si>
    <t>นางสาวสุนิสา กาลพัฒน์</t>
  </si>
  <si>
    <t>277/5</t>
  </si>
  <si>
    <t>ร้านทัยรัตน์ฟาร์ม</t>
  </si>
  <si>
    <t>นายพรรษาศักดิ์ คงประพันธ์</t>
  </si>
  <si>
    <t>สวนแตง</t>
  </si>
  <si>
    <t>ร้านโกเขียว ครบวงจร</t>
  </si>
  <si>
    <t>นางสาวรัตติยา บุตรฉิ้ว</t>
  </si>
  <si>
    <t>58/20</t>
  </si>
  <si>
    <t>ร้านโกเขียว หมูสด</t>
  </si>
  <si>
    <t>นายสุนทร ขยันมณีทรัพย์</t>
  </si>
  <si>
    <t>34/3</t>
  </si>
  <si>
    <t>ตากแดด</t>
  </si>
  <si>
    <t>ร้านแอลแอนด์พี</t>
  </si>
  <si>
    <t>นายศุภชัย สาธร</t>
  </si>
  <si>
    <t>44/1</t>
  </si>
  <si>
    <t>OKP-08-86-530/2561</t>
  </si>
  <si>
    <t>OKP-08-86-531/2561</t>
  </si>
  <si>
    <t>OKP-08-86-573/2561</t>
  </si>
  <si>
    <t>OKP-08-86-574/2561</t>
  </si>
  <si>
    <t>OKBr P-08-86-631/2561</t>
  </si>
  <si>
    <t>OKP-08-86-635/2561</t>
  </si>
  <si>
    <t>OKP-08-86-636/2561</t>
  </si>
  <si>
    <t>OKBr-08-66-692/2561</t>
  </si>
  <si>
    <t>OKBr-08-66-693/2561</t>
  </si>
  <si>
    <t>OKBr P-08-66-750/2563</t>
  </si>
  <si>
    <t>OKBr P-08-86-766/2564</t>
  </si>
  <si>
    <t>OKP-08-86-767/2564</t>
  </si>
  <si>
    <t>OKP-08-86-768/2564</t>
  </si>
  <si>
    <t>OKP-08-86-825/2565</t>
  </si>
  <si>
    <t>OKBr P-08-86-842/2565</t>
  </si>
  <si>
    <t>พัทลุง</t>
  </si>
  <si>
    <t>ทับเที่ยง</t>
  </si>
  <si>
    <t>ตรัง</t>
  </si>
  <si>
    <t>แม็คโคร สาขาตรัง</t>
  </si>
  <si>
    <t>โคกหล่อ</t>
  </si>
  <si>
    <t>เขากอบ</t>
  </si>
  <si>
    <t>ห้วยยอด</t>
  </si>
  <si>
    <t>วังมะปรางเหนือ</t>
  </si>
  <si>
    <t>วังวิเศษ</t>
  </si>
  <si>
    <t>40/3</t>
  </si>
  <si>
    <t>บ่อหิน</t>
  </si>
  <si>
    <t>สิเกา</t>
  </si>
  <si>
    <t xml:space="preserve">58/9 </t>
  </si>
  <si>
    <t>บ้านโพธิ์</t>
  </si>
  <si>
    <t>นาเมืองเพชร</t>
  </si>
  <si>
    <t>ควนปริง</t>
  </si>
  <si>
    <t>34/4</t>
  </si>
  <si>
    <t>ทุ่งยาว</t>
  </si>
  <si>
    <t>ปะเหลียน</t>
  </si>
  <si>
    <t>นาวง</t>
  </si>
  <si>
    <t>นาโยงเหนือ</t>
  </si>
  <si>
    <t>นาโยง</t>
  </si>
  <si>
    <t xml:space="preserve">290/2 </t>
  </si>
  <si>
    <t>ตรังคภูมิ</t>
  </si>
  <si>
    <t>กันตัง</t>
  </si>
  <si>
    <t>ตรัง-ปะเหลียน</t>
  </si>
  <si>
    <t>ย่านตาขาว</t>
  </si>
  <si>
    <t>เบทาโกร ช็อป สาขาตรัง</t>
  </si>
  <si>
    <t>15/1-2</t>
  </si>
  <si>
    <t>เบทาโกร ช็อป สาขาห้วยยอด</t>
  </si>
  <si>
    <t>ซีพี เฟรชมาร์ท สาขาตรัง</t>
  </si>
  <si>
    <t>รักษ์จันทน์</t>
  </si>
  <si>
    <t>ซีพี เฟชรมาร์ท สาขาห้วยยอด</t>
  </si>
  <si>
    <t>เทศบาล 5</t>
  </si>
  <si>
    <t>บิ๊กซี ซูเปอร์เซ็นเตอร์ สาขาตรัง</t>
  </si>
  <si>
    <t>102/2</t>
  </si>
  <si>
    <t>เบทาโกร ช็อป สาขาบิ๊กซี ซูเปอร์เซนเตอร์ สาขาตรัง</t>
  </si>
  <si>
    <t>ร้านมงคลฟาร์ม เปลี่ยนชื่อเป็น บริษัทดีฟาร์ม ฟู้ดรีเทล ภาคใต้ จำกัด สาขาตรัง</t>
  </si>
  <si>
    <t>นายนรวัฒน์ วังอาภากุล เปลี่ยนชื่อเป็นนายพรรษายุต ประสพสุข</t>
  </si>
  <si>
    <t>1/8</t>
  </si>
  <si>
    <t>ท่ากลาง</t>
  </si>
  <si>
    <t>นายอภิวิชญ์  สุดหาร</t>
  </si>
  <si>
    <t>ร้านเพิ่มพูนฟู๊ดช้อป</t>
  </si>
  <si>
    <t>นางสาวปิยาพัชร ตันตชัยนันท์</t>
  </si>
  <si>
    <t>ห้างหุ้นส่วนจำกัด ตงเฮง ฟู้ดส์</t>
  </si>
  <si>
    <t>นางสาวณัฐดา ฮุนพงษ์สิมานนท์</t>
  </si>
  <si>
    <t>ควรปริง</t>
  </si>
  <si>
    <t>ร้านอุไรวัลย์ไก่สด</t>
  </si>
  <si>
    <t>นางอุไรวัลย์ สุขเลี่ยน</t>
  </si>
  <si>
    <t>ร้านหมูถูกใจ</t>
  </si>
  <si>
    <t>นายดิลก สฤกพฤกษ์</t>
  </si>
  <si>
    <t>กะลาเส</t>
  </si>
  <si>
    <t>ร้านนายแฟ้น ยอดรักษ์</t>
  </si>
  <si>
    <t>นายแฟ้น ยอดรักษ์</t>
  </si>
  <si>
    <t>รัษฎาอุทิศ 3</t>
  </si>
  <si>
    <t>ร้านสมเกียรติ จิ้วตั่น</t>
  </si>
  <si>
    <t>นายสมเกียรติ จิ้วตั่น</t>
  </si>
  <si>
    <t>ตลาดสดเทศบาลนครตรัง</t>
  </si>
  <si>
    <t>เมืองตรัง</t>
  </si>
  <si>
    <t>ร้านโกชา ไก่สด</t>
  </si>
  <si>
    <t>นายธรรมวิทย์ เพิ่มพูน</t>
  </si>
  <si>
    <t>ตลาดเสริมสุข (ควนหนังขำ)</t>
  </si>
  <si>
    <t>ร้านประจักษ์</t>
  </si>
  <si>
    <t>ร้านบุญธรรม</t>
  </si>
  <si>
    <t>ร้านพัชราพรไก่สด</t>
  </si>
  <si>
    <t>นางพัชราพร แสงหิรัญ</t>
  </si>
  <si>
    <t>302</t>
  </si>
  <si>
    <t>ร้านพีเคฟู้ดแอนด์ฟาร์ม</t>
  </si>
  <si>
    <t>นายสมบูรณ์ วุ่นสังทำ</t>
  </si>
  <si>
    <t>พิศาล</t>
  </si>
  <si>
    <t>ร้านสระแจ้งสระจอก</t>
  </si>
  <si>
    <t>นายสุนทร ฮุยเคียน</t>
  </si>
  <si>
    <t>180</t>
  </si>
  <si>
    <t>เทศบาล 6</t>
  </si>
  <si>
    <t>ร้านกัญญาภัทร</t>
  </si>
  <si>
    <t>นางสาวกัญญาภัทร ชนะไพริน</t>
  </si>
  <si>
    <t>8/3</t>
  </si>
  <si>
    <t>โคกขัน</t>
  </si>
  <si>
    <t>ร้านโกเม่น หมูสด</t>
  </si>
  <si>
    <t>นางอมรทิพย์ ขวดทอง</t>
  </si>
  <si>
    <t>OKBr P-08-71-524/2561</t>
  </si>
  <si>
    <t>OKBr P-08-92-582/2561</t>
  </si>
  <si>
    <t>OKBr-08-92-645/2561</t>
  </si>
  <si>
    <t>OKBr P-08-92-646/2561</t>
  </si>
  <si>
    <t>OKBr-08-75-647/2561</t>
  </si>
  <si>
    <t>OKP-08-75-684/2561</t>
  </si>
  <si>
    <t>OKBr-08-75-720/2562</t>
  </si>
  <si>
    <t>OKP-08-92-781/2564</t>
  </si>
  <si>
    <t>OKP-08-92-782/2564</t>
  </si>
  <si>
    <t>OKBr-08-92-798/2564</t>
  </si>
  <si>
    <t>OKP-08-92-801/2564</t>
  </si>
  <si>
    <t>OKBr P-08-92-802/2564</t>
  </si>
  <si>
    <t>OKP-08-92-828/2565</t>
  </si>
  <si>
    <t>OKP-08-92-832/2565</t>
  </si>
  <si>
    <t>แม็คโคร สาขาพัทลุง</t>
  </si>
  <si>
    <t>ท่ามิหรำ</t>
  </si>
  <si>
    <t>ควนขนุน</t>
  </si>
  <si>
    <t>658-659</t>
  </si>
  <si>
    <t>ท่ามะเดื่อ</t>
  </si>
  <si>
    <t xml:space="preserve">238/1 </t>
  </si>
  <si>
    <t>ลำสินธุ์</t>
  </si>
  <si>
    <t>ศรีนครินทร์</t>
  </si>
  <si>
    <t>เขาชัยสน</t>
  </si>
  <si>
    <t>ราเมศวร์</t>
  </si>
  <si>
    <t>คูหาสวรรค์</t>
  </si>
  <si>
    <t>ปากพะยูน</t>
  </si>
  <si>
    <t>โคกสัก</t>
  </si>
  <si>
    <t>บ้านพร้าว</t>
  </si>
  <si>
    <t>ป่าพะยอม</t>
  </si>
  <si>
    <t>เบทาโกร ช็อป สาขาพัทลุง</t>
  </si>
  <si>
    <t>เขาเจียก</t>
  </si>
  <si>
    <t>ซีพี เฟรชมาร์ท สาขาเมืองพัทลุง</t>
  </si>
  <si>
    <t>252/3-4</t>
  </si>
  <si>
    <t>ร้านสมหมายฟาร์ม</t>
  </si>
  <si>
    <t>นางสมหมาย  วรรณขาว</t>
  </si>
  <si>
    <t xml:space="preserve">ร้านเพ็ญ </t>
  </si>
  <si>
    <t>นางเพ็ญนภา สุวิทยาภรณ์</t>
  </si>
  <si>
    <t>เขาย่า</t>
  </si>
  <si>
    <t>ศรีบรรพต</t>
  </si>
  <si>
    <t>ร้านสันติพร</t>
  </si>
  <si>
    <t>นางสันติพร  สุวรรณสะอาด</t>
  </si>
  <si>
    <t>ตลาดสดเทศบาล</t>
  </si>
  <si>
    <t>ร้านเจ๊เปิ้ล หมูสดCP</t>
  </si>
  <si>
    <t>นางสาวนบชนก ไชยลึก</t>
  </si>
  <si>
    <t xml:space="preserve">200/1 </t>
  </si>
  <si>
    <t>ตะโหมด</t>
  </si>
  <si>
    <t>ร้านสันชัย หมูสด</t>
  </si>
  <si>
    <t>นายสันชัย สว่างเมฆารัตน์</t>
  </si>
  <si>
    <t>167/1</t>
  </si>
  <si>
    <t>มะกอกเหนือ</t>
  </si>
  <si>
    <t>ร้านน้องเพลง หมูสด</t>
  </si>
  <si>
    <t>นางสาวสุคนธ์  รักษาชุม</t>
  </si>
  <si>
    <t xml:space="preserve">258 </t>
  </si>
  <si>
    <t>หานโพธิ์</t>
  </si>
  <si>
    <t>ร้านเจ๊ปุ้ย</t>
  </si>
  <si>
    <t>นางสาวสุกันยา  ชากรี</t>
  </si>
  <si>
    <t>แม่ขรี</t>
  </si>
  <si>
    <t>สหกรณ์การเกษตรปากพะยูน</t>
  </si>
  <si>
    <t>นายธนศักดิ์  เกิดเอียด</t>
  </si>
  <si>
    <t>เทศบาล 4</t>
  </si>
  <si>
    <t>ร้านพนิตา หมูสด</t>
  </si>
  <si>
    <t>นางสาวพนิตา  ชูคง</t>
  </si>
  <si>
    <t xml:space="preserve">8 </t>
  </si>
  <si>
    <t>ร้านหนูเอื้อม หมูสด</t>
  </si>
  <si>
    <t>นางหนูเอื้อม  นาคเล็ก</t>
  </si>
  <si>
    <t>คลองเฉลิม</t>
  </si>
  <si>
    <t>กงหรา</t>
  </si>
  <si>
    <t>ร้านสุธิณี</t>
  </si>
  <si>
    <t>นางสาวสุธิณี  เอียดนุ้ย</t>
  </si>
  <si>
    <t>หนองธง</t>
  </si>
  <si>
    <t>ป่าบอน</t>
  </si>
  <si>
    <t>ร้านเชาวฤทธิ์ หมูสด</t>
  </si>
  <si>
    <t>นายเชาวฤทธิ์ โรจนะรัตน์</t>
  </si>
  <si>
    <t>29</t>
  </si>
  <si>
    <t>ร้านมด หมูสด</t>
  </si>
  <si>
    <t>นางจันทรา บัวทอง</t>
  </si>
  <si>
    <t>ร้านสหกรณ์ผู้เลี้ยงสัตว์พัทลุง จำกัด</t>
  </si>
  <si>
    <t>สหกรณ์ผู้เลี้ยงสัตว์พัทลุง จำกัด ผู้ดำเนินกิจการ นางสมร อินทร์ภักดี</t>
  </si>
  <si>
    <t>พนมวังก์</t>
  </si>
  <si>
    <t>ร้านสด</t>
  </si>
  <si>
    <t>นายภูริวัฒน์  ชูแสง</t>
  </si>
  <si>
    <t>11</t>
  </si>
  <si>
    <t>ตำนาน</t>
  </si>
  <si>
    <t>เมืองพัทลุง</t>
  </si>
  <si>
    <t>ร้านสหกรณ์โคเนื้อศรีวิชัย (พัทลุง) จำกัด</t>
  </si>
  <si>
    <t>นายสุพัฒน์  ธรรมเพชร</t>
  </si>
  <si>
    <t>168</t>
  </si>
  <si>
    <t>ร้านโกก้อง ไก่สด</t>
  </si>
  <si>
    <t>นายปฏิญญา ฉ้วนกลิ่น</t>
  </si>
  <si>
    <t>ร้านญ หญิง หมูสด</t>
  </si>
  <si>
    <t>นางวาสนา ศิริรักษ์</t>
  </si>
  <si>
    <t>40</t>
  </si>
  <si>
    <t>ร้านปากคลองค้าข้าว</t>
  </si>
  <si>
    <t>นางบุษรา แดงไชยศรี</t>
  </si>
  <si>
    <t>889</t>
  </si>
  <si>
    <t>ร้านโชคสุข หมูสด</t>
  </si>
  <si>
    <t>บริษัท โชคสุขโภคภัณฑ์ จำกัด</t>
  </si>
  <si>
    <t>ร้านช.ผักสดป่าพะยอม</t>
  </si>
  <si>
    <t>นางสาวแพรพรรณ อุทธิยา</t>
  </si>
  <si>
    <t>ร้านบ้านแม่อ้อม</t>
  </si>
  <si>
    <t>นายสุนทร หวานส่ง</t>
  </si>
  <si>
    <t>ชุมพล</t>
  </si>
  <si>
    <t>ร้านบอล-ปุย หมูสด ๒๑๘</t>
  </si>
  <si>
    <t>นางสาวธารินี เปลี่ยวดี</t>
  </si>
  <si>
    <t>OKP-08-93-544/2561</t>
  </si>
  <si>
    <t>OKP-08-93-545/2561</t>
  </si>
  <si>
    <t>OKP-08-93-561/2561</t>
  </si>
  <si>
    <t>OKP-08-74-571/2560</t>
  </si>
  <si>
    <t>OKP-08-74-576/2561</t>
  </si>
  <si>
    <t>OKP-08-93-583/2561</t>
  </si>
  <si>
    <t>OKP-08-93-584/2561</t>
  </si>
  <si>
    <t>OKP-08-93-586/2561</t>
  </si>
  <si>
    <t>OKP-08-93-657/2561</t>
  </si>
  <si>
    <t>OKP-08-93-658/2561</t>
  </si>
  <si>
    <t>OKP-08-74-719/2562</t>
  </si>
  <si>
    <t>OKP-08-93-769/2564</t>
  </si>
  <si>
    <t>OKBr P-08-93-770/2564</t>
  </si>
  <si>
    <t>OKP 08-93-792/2564</t>
  </si>
  <si>
    <t>OKBr-P-C-08-93-822/2565</t>
  </si>
  <si>
    <t>OKP-08-93-840/2565</t>
  </si>
  <si>
    <t>OKP-08-93-841/2565</t>
  </si>
  <si>
    <t>วันที่ตรวจ</t>
  </si>
  <si>
    <t>ท็อปส์ สาขาตรัง</t>
  </si>
  <si>
    <t>ที่อยู่</t>
  </si>
  <si>
    <t>เนื้อ</t>
  </si>
  <si>
    <t>เนื้อไก่ เนื้อสุกรและเนื้อเป็ด</t>
  </si>
  <si>
    <t>เนื้อไก่และเนื้อสุกร</t>
  </si>
  <si>
    <t>เนื้อสุกร</t>
  </si>
  <si>
    <t xml:space="preserve">เนื้อไก่ </t>
  </si>
  <si>
    <t>เนื้อไก่</t>
  </si>
  <si>
    <t>เนื้อไก่ เนื้อสุกรและเนื้อโค</t>
  </si>
  <si>
    <t>เนื้อโค</t>
  </si>
  <si>
    <t>86/9</t>
  </si>
  <si>
    <t>25/15</t>
  </si>
  <si>
    <t>90/14</t>
  </si>
  <si>
    <t>93/7</t>
  </si>
  <si>
    <t>205/3</t>
  </si>
  <si>
    <t>52/2</t>
  </si>
  <si>
    <t>307/1</t>
  </si>
  <si>
    <t>16,18,20,22</t>
  </si>
  <si>
    <t>52/1</t>
  </si>
  <si>
    <t>159,159/6,159/8</t>
  </si>
  <si>
    <t>80/3</t>
  </si>
  <si>
    <t>57/2</t>
  </si>
  <si>
    <t>200/25</t>
  </si>
  <si>
    <t>158/80</t>
  </si>
  <si>
    <t>25/22</t>
  </si>
  <si>
    <t>175/100</t>
  </si>
  <si>
    <t>85/13</t>
  </si>
  <si>
    <t>159/13</t>
  </si>
  <si>
    <t>115/1</t>
  </si>
  <si>
    <t>วันออก</t>
  </si>
  <si>
    <t>เดือนออก</t>
  </si>
  <si>
    <t>ปีออก</t>
  </si>
  <si>
    <t>วันหมด</t>
  </si>
  <si>
    <t>เดือนหมด</t>
  </si>
  <si>
    <t>ปีหมด</t>
  </si>
  <si>
    <t>เมษายน</t>
  </si>
  <si>
    <t>กรกฎาคม</t>
  </si>
  <si>
    <t>สิงหาคม</t>
  </si>
  <si>
    <t>กันยายน</t>
  </si>
  <si>
    <t>ตุลาคม</t>
  </si>
  <si>
    <t>มกราคม</t>
  </si>
  <si>
    <t>กุมภาพันธ์</t>
  </si>
  <si>
    <t>มีนาคม</t>
  </si>
  <si>
    <t>18</t>
  </si>
  <si>
    <t>13</t>
  </si>
  <si>
    <t>8</t>
  </si>
  <si>
    <t>30</t>
  </si>
  <si>
    <t>2564</t>
  </si>
  <si>
    <t>2565</t>
  </si>
  <si>
    <t>2566</t>
  </si>
  <si>
    <t>20</t>
  </si>
  <si>
    <t>15</t>
  </si>
  <si>
    <t>28</t>
  </si>
  <si>
    <t>OKP-08-80-625/2561</t>
  </si>
  <si>
    <t>OKBr P-08-80-764/2563</t>
  </si>
  <si>
    <t>39/5</t>
  </si>
  <si>
    <t>ศรีธรรมโศก</t>
  </si>
  <si>
    <t>1887/9</t>
  </si>
  <si>
    <t>ยมราช</t>
  </si>
  <si>
    <t>ร้านยาวใหญ่-ไก่สด</t>
  </si>
  <si>
    <t>นายอตินันต์ รงค์รัตน์</t>
  </si>
  <si>
    <t>135</t>
  </si>
  <si>
    <t>พรุใน</t>
  </si>
  <si>
    <t>เกาะยาว</t>
  </si>
  <si>
    <t>ร้านจ.รุ่งทรัพย์</t>
  </si>
  <si>
    <t>นายธนกฤต จตุราบัณฑิต</t>
  </si>
  <si>
    <t>17/2</t>
  </si>
  <si>
    <t>เทศบาลบำรุง</t>
  </si>
  <si>
    <t>OKBr P-08-82-852/2565</t>
  </si>
  <si>
    <t>OKBr C-08-82-853/2565</t>
  </si>
  <si>
    <t>คลองปาง</t>
  </si>
  <si>
    <t>103/1</t>
  </si>
  <si>
    <t>บ้านย่านยาว</t>
  </si>
  <si>
    <t>ภก 0008/645</t>
  </si>
  <si>
    <t>นายกิตติธรรม ชัยเดชชินพัฒน์</t>
  </si>
  <si>
    <t>87/30</t>
  </si>
  <si>
    <t>OKBr-P-08-86-854/2566</t>
  </si>
  <si>
    <t>สฎ 0008/3026</t>
  </si>
  <si>
    <t>ภก 0008/14</t>
  </si>
  <si>
    <t>ชพ0008/71</t>
  </si>
  <si>
    <t>สฎ 0008/206</t>
  </si>
  <si>
    <t>สฎ 0008/205</t>
  </si>
  <si>
    <t>ตง 0008/203</t>
  </si>
  <si>
    <t>ตง 0008/202</t>
  </si>
  <si>
    <t>ตง</t>
  </si>
  <si>
    <t>ร้านปฏิวัติ บุญเดช</t>
  </si>
  <si>
    <t>นายปฏิวัติ บุญเดช</t>
  </si>
  <si>
    <t>ตง 0008/201</t>
  </si>
  <si>
    <t>OKP-08-92-855/2566</t>
  </si>
  <si>
    <t>นางบุญธรรม บุญเดช</t>
  </si>
  <si>
    <t>ร้าน Food Mart สาขาซอยกิ่งแก้ว</t>
  </si>
  <si>
    <t>49/359</t>
  </si>
  <si>
    <t>ภก 0008/58</t>
  </si>
  <si>
    <t>OKBr P-08-83-856/2566</t>
  </si>
  <si>
    <t>ร้านสถานีหมูอนามัยแยกปากน้ำ</t>
  </si>
  <si>
    <t>นายพลพจน์ วายทอง</t>
  </si>
  <si>
    <t>ร้านอิมรอมซุปเปอร์มาร์เก็ต</t>
  </si>
  <si>
    <t>นายอิมรอม แนะนวล</t>
  </si>
  <si>
    <t>65/40</t>
  </si>
  <si>
    <t>พท 0008/236</t>
  </si>
  <si>
    <t>OKBr-D-C-08-93-858/2566</t>
  </si>
  <si>
    <t>พท 0008/290</t>
  </si>
  <si>
    <t>เบทาโกร ช็อป สาขาเวียงสระ</t>
  </si>
  <si>
    <t>การต่ออายุ</t>
  </si>
  <si>
    <t>ร้านสัมผัดฟาร์ม</t>
  </si>
  <si>
    <t>นายสัมผัด หนูอินแก้ว</t>
  </si>
  <si>
    <t>OKP 08-92-851/2565</t>
  </si>
  <si>
    <t>แม็คโคร สาขานครศรีธรรมราช</t>
  </si>
  <si>
    <t>แม็คโคร สาขาทุ่งสง</t>
  </si>
  <si>
    <t>บิ๊กซี ซูเปอร์เซ็นเตอร์ สาขาสิชล</t>
  </si>
  <si>
    <t>เบทาโกร ช็อป สาขาทุ่งใหญ่</t>
  </si>
  <si>
    <t>เบทาโกร ช็อป สาขาหัวอิฐ</t>
  </si>
  <si>
    <t>เบทาโกร ช็อป สาขาสิชล</t>
  </si>
  <si>
    <t>เบทาโกร ช็อป สาขานครศรีธรรมราช</t>
  </si>
  <si>
    <t>เบทาโกร ช็อป สาขาทุ่งสง</t>
  </si>
  <si>
    <t>ซีพี เฟรชมาร์ท สาขาเชียรใหญ่-แม่เจ้าอยู่หัว</t>
  </si>
  <si>
    <t>ซีพี เฟรชมาร์ท สาขาหัวไทร</t>
  </si>
  <si>
    <t>ซีพี เฟรชมาร์ท สาขาชะอวด-วุฒิราษฎร์รังสฤษดิ์</t>
  </si>
  <si>
    <t>ซีพี เฟรชมาร์ท สาขาเมืองนครศรีธรรมราช-ราชดำเนิน</t>
  </si>
  <si>
    <t>ซีพี เฟรชมาร์ท สาขาเมืองนครศรีธรรมราช-พัฒนาการคูขวาง</t>
  </si>
  <si>
    <t>ซีพี เฟรชมาร์ท สาขาร่อนพิบูลย์</t>
  </si>
  <si>
    <t>ซีพี เฟรชมาร์ท สาขาท่าศาลา</t>
  </si>
  <si>
    <t>ซีพี เฟรชมาร์ท สาขาปากพนัง</t>
  </si>
  <si>
    <t>ซีพี เฟรชมาร์ท สาขาพรหมคีรี-พรหมโลก</t>
  </si>
  <si>
    <t>ซีพี เฟรชมาร์ท สาขาสิชล</t>
  </si>
  <si>
    <t>ซีพีเฟรชมาร์ท สาขาเมืองนครศรีธรรมราช-เอกนคร</t>
  </si>
  <si>
    <t>ซีพีเฟรชมาร์ท สาขาขนอม</t>
  </si>
  <si>
    <t>เบทาโกร ช็อป สาขาท่าศาลา</t>
  </si>
  <si>
    <t>ซีพีเฟรชมาร์ท สาขาทุ่งใหญ่-ท่ายาง</t>
  </si>
  <si>
    <t>ซีพีเฟรชมาร์ท สาขาทุ่งสง</t>
  </si>
  <si>
    <t>เบทาโกร ช็อป สาขาบิ๊กซี ซูเปอร์เซ็นเตอร์ สาขาอ้อมค่าย</t>
  </si>
  <si>
    <t>บิ๊กซี ซูเปอร์เซ็นเตอร์ สาขานครศรีธรรมราช</t>
  </si>
  <si>
    <t>OKBr P-08-80-196/2560 (ต่ออายุ)</t>
  </si>
  <si>
    <t>OKBr P-08-80-212/2560 (ต่ออายุ)</t>
  </si>
  <si>
    <t>OKBr P-08-80-236/2560 (ต่ออายุ)</t>
  </si>
  <si>
    <t>OKBr P-08-80-240/2560 (ต่ออายุ)</t>
  </si>
  <si>
    <t>OKBr P-08-80-242/2560 (ต่ออายุ)</t>
  </si>
  <si>
    <t>OKBr P-08-80-248/2560 (ต่ออายุ)</t>
  </si>
  <si>
    <t>OKBr P-08-80-276/2560 (ต่ออายุ)</t>
  </si>
  <si>
    <t>OKBr P-08-80-298/2560 (ต่ออายุ)</t>
  </si>
  <si>
    <t>OKBr P-08-80-302/2560 (ต่ออายุ)</t>
  </si>
  <si>
    <t>OKBr P-08-80-306/2560 (ต่ออายุ)</t>
  </si>
  <si>
    <t>OKBr P-08-80-308/2560 (ต่ออายุ)</t>
  </si>
  <si>
    <t>OKBr P-08-80-310/2560 (ต่ออายุ)</t>
  </si>
  <si>
    <t>OKBr P-08-80-388/2560 (ต่ออายุ)</t>
  </si>
  <si>
    <t>OKBr P-08-80-412/2560 (ต่ออายุ)</t>
  </si>
  <si>
    <t>OKBr P-08-80-414/2560 (ต่ออายุ)</t>
  </si>
  <si>
    <t>OKBr P-08-80-416/2560 (ต่ออายุ)</t>
  </si>
  <si>
    <t>OKBr P-08-80-454/2560 (ต่ออายุ)</t>
  </si>
  <si>
    <t>OKBr P-08-80-458/2560 (ต่ออายุ)</t>
  </si>
  <si>
    <t>OKBr P-08-80-486/2560 (ต่ออายุ)</t>
  </si>
  <si>
    <t>OKBr P-08-80-488/2560 (ต่ออายุ)</t>
  </si>
  <si>
    <t>OKBr P-08-80-490/2560 (ต่ออายุ)</t>
  </si>
  <si>
    <t>OKBr P-08-80-492/2560 (ต่ออายุ)</t>
  </si>
  <si>
    <t>OKBr P-08-80-494/2560 (ต่ออายุ)</t>
  </si>
  <si>
    <t>OKBr P-08-80-558/2560 (ต่ออายุ)</t>
  </si>
  <si>
    <t>OKBr-P-08-80-559/2560 (ต่ออายุ)</t>
  </si>
  <si>
    <t>OKBr-P-D-08-80-673/2561 (ต่ออายุ)</t>
  </si>
  <si>
    <t>OKBr P D-08-80-706/2562 (ต่ออายุ)</t>
  </si>
  <si>
    <t>OKBr P-08-80-728/2565 (ต่ออายุ)</t>
  </si>
  <si>
    <t>OKBr-P-08-80-823/2565 (ต่ออายุ)</t>
  </si>
  <si>
    <t>OKP-08-80-741/2563 (ต่ออายุ)</t>
  </si>
  <si>
    <t>OKBr-08-80-742/2563 (ต่ออายุ)</t>
  </si>
  <si>
    <t>OKBr P-08-80-760/2563 (ต่ออายุ)</t>
  </si>
  <si>
    <t>OKP-08-80-761/2563 (ต่ออายุ)</t>
  </si>
  <si>
    <t>ลำดับ</t>
  </si>
  <si>
    <t>code</t>
  </si>
  <si>
    <t>อัพเดตข้อมูล ปี 2564 งบ 2564 เดือนตุลาคม (10)</t>
  </si>
  <si>
    <t>ผ่านการรับรอง (10)</t>
  </si>
  <si>
    <t>81-001</t>
  </si>
  <si>
    <t>แม็คโคร สาขากระบี่</t>
  </si>
  <si>
    <t>กบ</t>
  </si>
  <si>
    <t>OKBr-P-D-08-64-001/2560</t>
  </si>
  <si>
    <t>86-004</t>
  </si>
  <si>
    <t>ชพ</t>
  </si>
  <si>
    <t>OKBr-P-D-08-66-004/2560</t>
  </si>
  <si>
    <t>80-007</t>
  </si>
  <si>
    <t xml:space="preserve">93/7 </t>
  </si>
  <si>
    <t>นศ</t>
  </si>
  <si>
    <t>OKBr-P-D-08-65-007/2560</t>
  </si>
  <si>
    <t>80-010</t>
  </si>
  <si>
    <t>OKBr-P-D-08-65-010/2560</t>
  </si>
  <si>
    <t>93-013</t>
  </si>
  <si>
    <t>พท</t>
  </si>
  <si>
    <t>OKBr P D C-08-74-013/2560</t>
  </si>
  <si>
    <t>83-016</t>
  </si>
  <si>
    <t>ภก</t>
  </si>
  <si>
    <t>OKBr P D C-08-68-016/2560</t>
  </si>
  <si>
    <t>83-019</t>
  </si>
  <si>
    <t>OKBr P D C-08-68-019/2560</t>
  </si>
  <si>
    <t>83-022</t>
  </si>
  <si>
    <t xml:space="preserve">140/35 </t>
  </si>
  <si>
    <t>OKBr  P D C-08-68-022/2560</t>
  </si>
  <si>
    <t>83-025</t>
  </si>
  <si>
    <t>OKBr  P D C-08-68-025/2560</t>
  </si>
  <si>
    <t>85-028</t>
  </si>
  <si>
    <t xml:space="preserve">86/9 </t>
  </si>
  <si>
    <t>รน</t>
  </si>
  <si>
    <t>OKBr-P-D-08-69-028/2560</t>
  </si>
  <si>
    <t>84-031</t>
  </si>
  <si>
    <t>สฎ</t>
  </si>
  <si>
    <t>OKBr P D-08-63-031/2560</t>
  </si>
  <si>
    <t>84-034</t>
  </si>
  <si>
    <t>OKBr P D-08-63-034/2560</t>
  </si>
  <si>
    <t>84-037</t>
  </si>
  <si>
    <t xml:space="preserve">115/52 </t>
  </si>
  <si>
    <t>OKBr P D-08-63-037/2560</t>
  </si>
  <si>
    <t>84-040</t>
  </si>
  <si>
    <t>OKBr P D-08-63-040/2560</t>
  </si>
  <si>
    <t>82-043</t>
  </si>
  <si>
    <t xml:space="preserve">746/5-6 </t>
  </si>
  <si>
    <t>พง</t>
  </si>
  <si>
    <t>OKBr P-08-67-043/2560</t>
  </si>
  <si>
    <t>92-045</t>
  </si>
  <si>
    <t>OKBr P-08-75-045/2560</t>
  </si>
  <si>
    <t>93-047</t>
  </si>
  <si>
    <t>OKBr P-08-74-047/2560</t>
  </si>
  <si>
    <t>93-050</t>
  </si>
  <si>
    <t>OKBr P D-08-74-050/2560</t>
  </si>
  <si>
    <t>84-051</t>
  </si>
  <si>
    <t>โลตัสโกเฟรช สาขาทุ่งเตา</t>
  </si>
  <si>
    <t xml:space="preserve">40/22 </t>
  </si>
  <si>
    <t>OKBr P-08-63-051/2560</t>
  </si>
  <si>
    <t>85-053</t>
  </si>
  <si>
    <t xml:space="preserve">130/257-258 </t>
  </si>
  <si>
    <t>รน 0008/67</t>
  </si>
  <si>
    <t>30/01/2566</t>
  </si>
  <si>
    <t>OKBr P-08-85-053/2560</t>
  </si>
  <si>
    <t>86-054</t>
  </si>
  <si>
    <t xml:space="preserve">59/9-11 </t>
  </si>
  <si>
    <t>OKBr P-08-66-054/2560</t>
  </si>
  <si>
    <t>92-055</t>
  </si>
  <si>
    <t>OKBr P D-08-75-055/2560</t>
  </si>
  <si>
    <t>81-061</t>
  </si>
  <si>
    <t xml:space="preserve">217/82  </t>
  </si>
  <si>
    <t>OKBr P-08-64-061/2560</t>
  </si>
  <si>
    <t>81-063</t>
  </si>
  <si>
    <t>OKBr P-08-64-063/2560</t>
  </si>
  <si>
    <t>84-065</t>
  </si>
  <si>
    <t>OKBr P-08-63-065/2560</t>
  </si>
  <si>
    <t>84-067</t>
  </si>
  <si>
    <t>ท็อปส์ สาขาเดลี่ คาลเท็กซ์ กม.18</t>
  </si>
  <si>
    <t xml:space="preserve">101/16 </t>
  </si>
  <si>
    <t>OKBr P-08-63-067/2560</t>
  </si>
  <si>
    <t>84-069</t>
  </si>
  <si>
    <t xml:space="preserve">209/1-2 </t>
  </si>
  <si>
    <t>OKBr P-08-63-069/2560</t>
  </si>
  <si>
    <t>80-071</t>
  </si>
  <si>
    <t>ท๊อปส์ สาขานครศรีธรรมราช</t>
  </si>
  <si>
    <t xml:space="preserve">89/201 </t>
  </si>
  <si>
    <t>OKBr P-08-65-071/2560</t>
  </si>
  <si>
    <t>82-073</t>
  </si>
  <si>
    <t>ท๊อปส์ สาขาเดลี่ ตลาดพังงา</t>
  </si>
  <si>
    <t xml:space="preserve">104-106 </t>
  </si>
  <si>
    <t>OKBr P-08-67-073/2560</t>
  </si>
  <si>
    <t>82-075</t>
  </si>
  <si>
    <t xml:space="preserve">ท๊อปส์ สาขาเดลี่ ตะกั่วป่า </t>
  </si>
  <si>
    <t xml:space="preserve">6/69-70 </t>
  </si>
  <si>
    <t>OKBr P-08-67-075/2560</t>
  </si>
  <si>
    <t>83-077</t>
  </si>
  <si>
    <t>OKBr P-08-68-077/2560</t>
  </si>
  <si>
    <t>83-079</t>
  </si>
  <si>
    <t>OKBr P-08-68-079/2560</t>
  </si>
  <si>
    <t>83-081</t>
  </si>
  <si>
    <t>ท็อปส์ สาขาเดลี่ เยาวราช</t>
  </si>
  <si>
    <t xml:space="preserve">369/59 </t>
  </si>
  <si>
    <t>OKBr P-08-68-081/2560</t>
  </si>
  <si>
    <t>83-085</t>
  </si>
  <si>
    <t>ท็อปส์ สาขาเดลี่ คท.งานทวี ภูเก็ต</t>
  </si>
  <si>
    <t xml:space="preserve">158/1 </t>
  </si>
  <si>
    <t>OKBr P-08-68-085/2560</t>
  </si>
  <si>
    <t>83-087</t>
  </si>
  <si>
    <t>ท็อปส์ สาขาเดลี่ ไลม์ไลท์ ภูเก็ต</t>
  </si>
  <si>
    <t>OKBr P-08-68-087/2560</t>
  </si>
  <si>
    <t>84-089</t>
  </si>
  <si>
    <t>OKBr P D-08-63-089/2560</t>
  </si>
  <si>
    <t>84-095</t>
  </si>
  <si>
    <t xml:space="preserve">412/2 </t>
  </si>
  <si>
    <t>06/01/2566</t>
  </si>
  <si>
    <t>OKBr P D-08-63-095/2560</t>
  </si>
  <si>
    <t>84-098</t>
  </si>
  <si>
    <t xml:space="preserve">155/1 </t>
  </si>
  <si>
    <t>OKBr P D-08-63-098/2560</t>
  </si>
  <si>
    <t>84-101</t>
  </si>
  <si>
    <t xml:space="preserve">27/4,27/20 </t>
  </si>
  <si>
    <t>OKBr P D-08-63-101/2560</t>
  </si>
  <si>
    <t>84-104</t>
  </si>
  <si>
    <t>OKBr P D-08-63-104/2560</t>
  </si>
  <si>
    <t>84-107</t>
  </si>
  <si>
    <t>OKBr P D-08-63-107/2560</t>
  </si>
  <si>
    <t>84-110</t>
  </si>
  <si>
    <t xml:space="preserve">141/86 </t>
  </si>
  <si>
    <t>OKBr P D-08-63-110/2560</t>
  </si>
  <si>
    <t>84-113</t>
  </si>
  <si>
    <t xml:space="preserve">89/1 </t>
  </si>
  <si>
    <t>OKBr P D-08-63-113/2560</t>
  </si>
  <si>
    <t>84-125</t>
  </si>
  <si>
    <t>OKBr P D-08-63-125/2560</t>
  </si>
  <si>
    <t>84-128</t>
  </si>
  <si>
    <t>OKBr P D-08-63-128/2560</t>
  </si>
  <si>
    <t>84-131</t>
  </si>
  <si>
    <t>OKBr P D-08-63-131/2560</t>
  </si>
  <si>
    <t>84-140</t>
  </si>
  <si>
    <t xml:space="preserve">32/21 </t>
  </si>
  <si>
    <t>OKBr P-08-63-140/2560</t>
  </si>
  <si>
    <t>84-142</t>
  </si>
  <si>
    <t>OKBr P-08-63-142/2560</t>
  </si>
  <si>
    <t>84-144</t>
  </si>
  <si>
    <t xml:space="preserve">84/27-28 </t>
  </si>
  <si>
    <t>OKBr P-08-63-144/2560</t>
  </si>
  <si>
    <t>84-146</t>
  </si>
  <si>
    <t>OKBr P-08-63-146/2560</t>
  </si>
  <si>
    <t>83-148</t>
  </si>
  <si>
    <t>เทสโก้ โลตัส ดีพาร์ทเม้นท์ สโตร์ สาขาฉลอง</t>
  </si>
  <si>
    <t>OKBr P-08-68-148/2560</t>
  </si>
  <si>
    <t>81-150</t>
  </si>
  <si>
    <t>OKBr P D-08-64-150/2560</t>
  </si>
  <si>
    <t>86-153</t>
  </si>
  <si>
    <t>OKBr P D C-08-66-153/2560</t>
  </si>
  <si>
    <t>84-159</t>
  </si>
  <si>
    <t>OKBr P D-08-63-159/2560</t>
  </si>
  <si>
    <t>84-162</t>
  </si>
  <si>
    <t>OKBr P D-08-63-162/2560</t>
  </si>
  <si>
    <t>83-165</t>
  </si>
  <si>
    <t>OKBr P D-08-68-165/2560</t>
  </si>
  <si>
    <t>83-168</t>
  </si>
  <si>
    <t>OKBr P D-08-68-168/2560</t>
  </si>
  <si>
    <t>84-189</t>
  </si>
  <si>
    <t xml:space="preserve">35/3 </t>
  </si>
  <si>
    <t>OKBr P D-08-63-189/2560</t>
  </si>
  <si>
    <t>82-171</t>
  </si>
  <si>
    <t>OKBr P D-08-67-171/2560</t>
  </si>
  <si>
    <t>83-174</t>
  </si>
  <si>
    <t xml:space="preserve">78/37 </t>
  </si>
  <si>
    <t>OKBr P D-08-68-174/2560</t>
  </si>
  <si>
    <t>83-177</t>
  </si>
  <si>
    <t>OKBr P D-08-68-177/2560</t>
  </si>
  <si>
    <t>84-180</t>
  </si>
  <si>
    <t xml:space="preserve">112/42 </t>
  </si>
  <si>
    <t>OKBr P D-08-63-180/2560</t>
  </si>
  <si>
    <t>80-183</t>
  </si>
  <si>
    <t xml:space="preserve">205/3 </t>
  </si>
  <si>
    <t>OKBr P D-08-65-183/2560</t>
  </si>
  <si>
    <t>82-186</t>
  </si>
  <si>
    <t>OKBr P D-08-67-186/2560</t>
  </si>
  <si>
    <t>86-192</t>
  </si>
  <si>
    <t>โลตัสโกเฟรช สาขาปรมินทร์มรรคา</t>
  </si>
  <si>
    <t>OKBr P-08-66-192/2560</t>
  </si>
  <si>
    <t>93-194</t>
  </si>
  <si>
    <t>เทสโก้ โลตัส ตลาด สาขาควนขนุน</t>
  </si>
  <si>
    <t>OKBr P-08-74-194/2560</t>
  </si>
  <si>
    <t>80-196</t>
  </si>
  <si>
    <t>โลตัสโกเฟรช สาขามหาวิทยาลัยราชภัฎนครศรีธรรมราช</t>
  </si>
  <si>
    <t>OKBr P-08-65-196/2560</t>
  </si>
  <si>
    <t>84-198</t>
  </si>
  <si>
    <t xml:space="preserve">โลตัสโกเฟรช สาขาดอนสัก </t>
  </si>
  <si>
    <t>OKBr P-08-63-198/2560</t>
  </si>
  <si>
    <t>84-202</t>
  </si>
  <si>
    <t xml:space="preserve">โลตัสโกเฟรช สาขากาญจนดิษฐ์ </t>
  </si>
  <si>
    <t xml:space="preserve">85/6 </t>
  </si>
  <si>
    <t>OKBr P-08-63-202/2560</t>
  </si>
  <si>
    <t>84-204</t>
  </si>
  <si>
    <t xml:space="preserve">โลตัสโกเฟรช สาขาท่าชนะ </t>
  </si>
  <si>
    <t>OKBr P-08-63-204/2560</t>
  </si>
  <si>
    <t>84-206</t>
  </si>
  <si>
    <t xml:space="preserve">โลตัสโกเฟรช สาขาตลาดศรีฟ้า </t>
  </si>
  <si>
    <t xml:space="preserve">101/18 </t>
  </si>
  <si>
    <t>OKBr P-08-63-206/2560</t>
  </si>
  <si>
    <t>80-212</t>
  </si>
  <si>
    <t xml:space="preserve">โลตัสโกเฟรช สาขาลานสกา </t>
  </si>
  <si>
    <t>OKBr P-08-65-212/2560</t>
  </si>
  <si>
    <t>84-214</t>
  </si>
  <si>
    <t xml:space="preserve">โลตัสโกเฟรช สาขาชัยบุรี </t>
  </si>
  <si>
    <t>OKBr P-08-63-214/2560</t>
  </si>
  <si>
    <t>84-216</t>
  </si>
  <si>
    <t xml:space="preserve">โลตัสโกเฟรช สาขาคีรีรัฐนิคม </t>
  </si>
  <si>
    <t>OKBr P-08-63-216/2560</t>
  </si>
  <si>
    <t>84-220</t>
  </si>
  <si>
    <t xml:space="preserve">โลตัสโกเฟรช สาขาตลาดบ้านนาเดิม </t>
  </si>
  <si>
    <t xml:space="preserve">474/3 </t>
  </si>
  <si>
    <t>OKBr P-08-63-220/2560</t>
  </si>
  <si>
    <t>84-222</t>
  </si>
  <si>
    <t xml:space="preserve">โลตัสโกเฟรช สาขาท่าเรือบางรัก </t>
  </si>
  <si>
    <t xml:space="preserve">32/56 </t>
  </si>
  <si>
    <t>OKBr P-08-63-222/2560</t>
  </si>
  <si>
    <t>84-224</t>
  </si>
  <si>
    <t xml:space="preserve">โลตัสโกเฟรช สาขาหัวถนน </t>
  </si>
  <si>
    <t xml:space="preserve">270/1 </t>
  </si>
  <si>
    <t>OKBr P-08-63-224/2560</t>
  </si>
  <si>
    <t>84-226</t>
  </si>
  <si>
    <t>โลตัสโกเฟรช สาขาราชภัฎสุราษฎร์ธานี</t>
  </si>
  <si>
    <t>OKBr P-08-63-226/2560</t>
  </si>
  <si>
    <t>80-228</t>
  </si>
  <si>
    <t xml:space="preserve">โลตัสโกเฟรช สาขาทุ่งสง </t>
  </si>
  <si>
    <t>OKBr P-08-65-228/2560</t>
  </si>
  <si>
    <t>84-230</t>
  </si>
  <si>
    <t xml:space="preserve">โลตัสโกเฟรช สาขาตลาดแหลมดิน </t>
  </si>
  <si>
    <t xml:space="preserve">39/22-26 </t>
  </si>
  <si>
    <t>OKBr P-08-63-230/2560</t>
  </si>
  <si>
    <t>84-234</t>
  </si>
  <si>
    <t xml:space="preserve">โลตัสโกเฟรช สาขาตลาดพ่อขุนทะเล </t>
  </si>
  <si>
    <t>OKBr P-08-63-234/2560</t>
  </si>
  <si>
    <t>80-236</t>
  </si>
  <si>
    <t xml:space="preserve">โลตัสโกเฟรช สาขาบางขัน </t>
  </si>
  <si>
    <t xml:space="preserve">52/2 </t>
  </si>
  <si>
    <t>OKBr P-08-65-236/2560</t>
  </si>
  <si>
    <t>80-238</t>
  </si>
  <si>
    <t xml:space="preserve">โลตัสโกเฟรช สาขาจันดี </t>
  </si>
  <si>
    <t>OKBr P-08-65-238/2560</t>
  </si>
  <si>
    <t>80-240</t>
  </si>
  <si>
    <t xml:space="preserve">โลตัสโกเฟรช สาขาโคกบก </t>
  </si>
  <si>
    <t>OKBr P-08-65-240/2560</t>
  </si>
  <si>
    <t>80-242</t>
  </si>
  <si>
    <t xml:space="preserve">โลตัสโกเฟรช สาขาพิปูน </t>
  </si>
  <si>
    <t xml:space="preserve">307/1 </t>
  </si>
  <si>
    <t>OKBr P-08-65-242/2560</t>
  </si>
  <si>
    <t>86-244</t>
  </si>
  <si>
    <t xml:space="preserve">โลตัสโกเฟรช สาขาปะทิว </t>
  </si>
  <si>
    <t>OKBr P-08-66-244/2560</t>
  </si>
  <si>
    <t>84-246</t>
  </si>
  <si>
    <t xml:space="preserve">โลตัสโกเฟรช สาขาตลาดไดมอนด์ </t>
  </si>
  <si>
    <t>OKBr P-08-63-246/2560</t>
  </si>
  <si>
    <t>80-248</t>
  </si>
  <si>
    <t xml:space="preserve">โลตัสโกเฟรช สาขาฉวาง </t>
  </si>
  <si>
    <t>OKBr P-08-65-248/2560</t>
  </si>
  <si>
    <t>84-250</t>
  </si>
  <si>
    <t xml:space="preserve">โลตัสโกเฟรช สาขาตลาดสำเภาทอง </t>
  </si>
  <si>
    <t>OKBr P-08-63-250/2560</t>
  </si>
  <si>
    <t>92-252</t>
  </si>
  <si>
    <t xml:space="preserve">โลตัสโกเฟรช สาขาแยกอันดามัน </t>
  </si>
  <si>
    <t>OKBr P-08-71-252/2560</t>
  </si>
  <si>
    <t>82-256</t>
  </si>
  <si>
    <t xml:space="preserve">โลตัสโกเฟรช สาขาตลาดบางม่วง </t>
  </si>
  <si>
    <t>OKBr P-08-67-256/2560</t>
  </si>
  <si>
    <t>84-258</t>
  </si>
  <si>
    <t xml:space="preserve">โลตัสโกเฟรช สาขาบ้านตาขุน </t>
  </si>
  <si>
    <t>OKBr P-08-63-258/2560</t>
  </si>
  <si>
    <t>84-260</t>
  </si>
  <si>
    <t xml:space="preserve">โลตัสโกเฟรช สาขาวัดโพธิ์ 25 </t>
  </si>
  <si>
    <t xml:space="preserve">123/44 </t>
  </si>
  <si>
    <t>OKBr P-08-63-260/2560</t>
  </si>
  <si>
    <t>84-262</t>
  </si>
  <si>
    <t>โลตัสโกเฟรช สาขาตลาดล่าง สุราษฎร์ธานี</t>
  </si>
  <si>
    <t xml:space="preserve">92/74 </t>
  </si>
  <si>
    <t>OKBr P-08-63-262/2560</t>
  </si>
  <si>
    <t>92-264</t>
  </si>
  <si>
    <t xml:space="preserve">โลตัสโกเฟรช สาขาวังวิเศษ </t>
  </si>
  <si>
    <t>OKBr P-08-75-264/2560</t>
  </si>
  <si>
    <t>84-266</t>
  </si>
  <si>
    <t xml:space="preserve">โลตัสโกเฟรช สาขาแยกบ่อนไก่ เกาะสมุย </t>
  </si>
  <si>
    <t>OKBr P-08-63-266/2560</t>
  </si>
  <si>
    <t>84-268</t>
  </si>
  <si>
    <t xml:space="preserve">โลตัสโกเฟรช สาขาพนม </t>
  </si>
  <si>
    <t>OKBr P-08-63-268/2560</t>
  </si>
  <si>
    <t>84-272</t>
  </si>
  <si>
    <t xml:space="preserve">โลตัสโกเฟรช สาขาท่าฉาง </t>
  </si>
  <si>
    <t>OKBr P-08-63-272/2560</t>
  </si>
  <si>
    <t>92-274</t>
  </si>
  <si>
    <t>โลตัสโกเฟรช สาขาสิเกา</t>
  </si>
  <si>
    <t>OKBr P-08-75-274/2560</t>
  </si>
  <si>
    <t>80-276</t>
  </si>
  <si>
    <t xml:space="preserve">โลตัสโกเฟรช สาขาชะเมา </t>
  </si>
  <si>
    <t>OKBr P-08-65-276/2560</t>
  </si>
  <si>
    <t>84-278</t>
  </si>
  <si>
    <t xml:space="preserve">โลตัสโกเฟรช สาขาท่าทอง </t>
  </si>
  <si>
    <t xml:space="preserve">207/49 </t>
  </si>
  <si>
    <t>OKBr P-08-63-278/2560</t>
  </si>
  <si>
    <t>82-280</t>
  </si>
  <si>
    <t xml:space="preserve">โลตัสโกเฟรช สาขาตะกั่วป่า </t>
  </si>
  <si>
    <t xml:space="preserve">6/77-79 </t>
  </si>
  <si>
    <t>OKBr P-08-67-280/2560</t>
  </si>
  <si>
    <t>92-282</t>
  </si>
  <si>
    <t xml:space="preserve">โลตัสโกเฟรช สาขาบ้านโพธิ์ </t>
  </si>
  <si>
    <t>OKBr P-08-71-282/2560</t>
  </si>
  <si>
    <t>82-284</t>
  </si>
  <si>
    <t xml:space="preserve">โลตัสโกเฟรช สาขาท้ายเหมือง </t>
  </si>
  <si>
    <t xml:space="preserve">129-131 </t>
  </si>
  <si>
    <t>OKBr P-08-67-284/2560</t>
  </si>
  <si>
    <t>82-286</t>
  </si>
  <si>
    <t xml:space="preserve">โลตัสโกเฟรช สาขาตลาดบางไทร </t>
  </si>
  <si>
    <t>OKBr P-08-67-286/2560</t>
  </si>
  <si>
    <t>92-288</t>
  </si>
  <si>
    <t xml:space="preserve">โลตัสโกเฟรช สาขานาเมืองเพชร </t>
  </si>
  <si>
    <t>OKBr P-08-75-288/2560</t>
  </si>
  <si>
    <t>85-292</t>
  </si>
  <si>
    <t>โลตัสโกเฟรช สาขาตลาดเทศบาลระนอง</t>
  </si>
  <si>
    <t>OKBr P-08-69-292/2560</t>
  </si>
  <si>
    <t>84-294</t>
  </si>
  <si>
    <t xml:space="preserve">โลตัสโกเฟรช สาขาตลาดหนองนิล </t>
  </si>
  <si>
    <t xml:space="preserve">42-43 </t>
  </si>
  <si>
    <t>OKBr P-08-63-294/2560</t>
  </si>
  <si>
    <t>92-296</t>
  </si>
  <si>
    <t xml:space="preserve">โลตัสโกเฟรช สาขาควนปริง </t>
  </si>
  <si>
    <t>OKBr P-08-71-296/2560</t>
  </si>
  <si>
    <t>80-298</t>
  </si>
  <si>
    <t xml:space="preserve">โลตัสโกเฟรช สาขาชะอวด </t>
  </si>
  <si>
    <t xml:space="preserve">16,18,20,22 </t>
  </si>
  <si>
    <t>OKBr P-08-65-298/2560</t>
  </si>
  <si>
    <t>80-300</t>
  </si>
  <si>
    <t xml:space="preserve">โลตัสโกเฟรช สาขาตลาดท่าแพ </t>
  </si>
  <si>
    <t xml:space="preserve">65/1 </t>
  </si>
  <si>
    <t>OKBr P-08-65-300/2560</t>
  </si>
  <si>
    <t>80-302</t>
  </si>
  <si>
    <t xml:space="preserve">โลตัสโกเฟรช สาขาหัวไทร </t>
  </si>
  <si>
    <t xml:space="preserve">52/1 </t>
  </si>
  <si>
    <t>OKBr P-08-65-302/2560</t>
  </si>
  <si>
    <t>80-306</t>
  </si>
  <si>
    <t xml:space="preserve">โลตัสโกเฟรช สาขาพรหมคีรี </t>
  </si>
  <si>
    <t xml:space="preserve">159,159/6,159/8 </t>
  </si>
  <si>
    <t>OKBr P-08-65-306/2560</t>
  </si>
  <si>
    <t>80-308</t>
  </si>
  <si>
    <t xml:space="preserve">โลตัสโกเฟรช สาขาขนอม </t>
  </si>
  <si>
    <t xml:space="preserve">80/3 </t>
  </si>
  <si>
    <t>OKBr P-08-65-308/2560</t>
  </si>
  <si>
    <t>80-310</t>
  </si>
  <si>
    <t xml:space="preserve">โลตัสโกเฟรช สาขาบ่อล้อ </t>
  </si>
  <si>
    <t xml:space="preserve">57/2 </t>
  </si>
  <si>
    <t>OKBr P-08-65-310/2560</t>
  </si>
  <si>
    <t>82-312</t>
  </si>
  <si>
    <t>โลตัสโกเฟรช สาขาทับปุด</t>
  </si>
  <si>
    <t>OKBr P-08-67-312/2560</t>
  </si>
  <si>
    <t>84-316</t>
  </si>
  <si>
    <t xml:space="preserve">โลตัสโกเฟรช สาขาแยก กม.18 </t>
  </si>
  <si>
    <t>OKBr P-08-63-316/2560</t>
  </si>
  <si>
    <t>86-318</t>
  </si>
  <si>
    <t xml:space="preserve">โลตัสโกเฟรช สาขาตลาดชุมพร </t>
  </si>
  <si>
    <t xml:space="preserve">115-117 </t>
  </si>
  <si>
    <t>OKBr P-08-66-318/2560</t>
  </si>
  <si>
    <t>86-320</t>
  </si>
  <si>
    <t>โลตัสโกเฟรช สาขาตลาดปากน้ำ</t>
  </si>
  <si>
    <t>OKBr P-08-66-320/2560</t>
  </si>
  <si>
    <t>84-322</t>
  </si>
  <si>
    <t xml:space="preserve">โลตัสโกเฟรช สาขาเวียงสระ </t>
  </si>
  <si>
    <t>OKBr P-08-63-322/2560</t>
  </si>
  <si>
    <t>92-326</t>
  </si>
  <si>
    <t xml:space="preserve">โลตัสโกเฟรช สาขาตลาดทุ่งยาว </t>
  </si>
  <si>
    <t>OKBr P-08-75-326/2560</t>
  </si>
  <si>
    <t>93-328</t>
  </si>
  <si>
    <t xml:space="preserve">โลตัสโกเฟรช สาขาตลาดบางแก้ว </t>
  </si>
  <si>
    <t>OKBr P-08-74-328/2560</t>
  </si>
  <si>
    <t>93-330</t>
  </si>
  <si>
    <t xml:space="preserve">โลตัสโกเฟรช สาขาศรีนครินทร์ </t>
  </si>
  <si>
    <t>OKBr P-08-74-330/2560</t>
  </si>
  <si>
    <t>93-332</t>
  </si>
  <si>
    <t xml:space="preserve">โลตัสโกเฟรช สาขาเขาชัยสน </t>
  </si>
  <si>
    <t xml:space="preserve">278/1,280,282 </t>
  </si>
  <si>
    <t>OKBr P-08-74-332/2560</t>
  </si>
  <si>
    <t>93-334</t>
  </si>
  <si>
    <t xml:space="preserve">โลตัสโกเฟรช สาขาพัทลุงทาวน์ </t>
  </si>
  <si>
    <t xml:space="preserve">145-147 </t>
  </si>
  <si>
    <t>OKBr P-08-74-334/2560</t>
  </si>
  <si>
    <t>83-336</t>
  </si>
  <si>
    <t xml:space="preserve">โลตัสโกเฟรช สาขาหาดราไวย์ </t>
  </si>
  <si>
    <t>OKBr P-08-68-336/2560</t>
  </si>
  <si>
    <t>83-340</t>
  </si>
  <si>
    <t>19/01/2566</t>
  </si>
  <si>
    <t>OKBr P-08-68-340/2560</t>
  </si>
  <si>
    <t>83-344</t>
  </si>
  <si>
    <t xml:space="preserve">โลตัสโกเฟรช สาขาบ้านดอน </t>
  </si>
  <si>
    <t xml:space="preserve">37/3 </t>
  </si>
  <si>
    <t>OKBr P-08-68-344/2560</t>
  </si>
  <si>
    <t>83-348</t>
  </si>
  <si>
    <t>โลตัสโกเฟรช สาขาเคหะชุมชนภูเก็ต</t>
  </si>
  <si>
    <t>OKBr P-08-68-348/2560</t>
  </si>
  <si>
    <t>83-350</t>
  </si>
  <si>
    <t xml:space="preserve">โลตัสโกเฟรช สาขาบ้านกู้กู </t>
  </si>
  <si>
    <t xml:space="preserve">18/59 </t>
  </si>
  <si>
    <t>OKBr P-08-68-350/2560</t>
  </si>
  <si>
    <t>83-352</t>
  </si>
  <si>
    <t xml:space="preserve">โลตัสโกเฟรช สาขาตลาดหมู่บ้านเมืองทอง </t>
  </si>
  <si>
    <t>OKBr P-08-68-352/2560</t>
  </si>
  <si>
    <t>83-354</t>
  </si>
  <si>
    <t xml:space="preserve">เทสโก้ โลตัส เอ็กเพรส สาขากะตะ บีช </t>
  </si>
  <si>
    <t xml:space="preserve">122/4 </t>
  </si>
  <si>
    <t>OKBr P-08-68-354/2560</t>
  </si>
  <si>
    <t>83-356</t>
  </si>
  <si>
    <t xml:space="preserve">โลตัสโกเฟรช สาขาหมู่บ้านอนุภาษ </t>
  </si>
  <si>
    <t>OKBr P-08-68-356/2560</t>
  </si>
  <si>
    <t>83-358</t>
  </si>
  <si>
    <t xml:space="preserve">โลตัสโกเฟรช สาขาอนุสาวรีย์ </t>
  </si>
  <si>
    <t xml:space="preserve">114/16 </t>
  </si>
  <si>
    <t>OKBr P-08-68-358/2560</t>
  </si>
  <si>
    <t>83-360</t>
  </si>
  <si>
    <t xml:space="preserve">โลตัสโกเฟรช สาขาบ้านไสยวน </t>
  </si>
  <si>
    <t xml:space="preserve">95/81 </t>
  </si>
  <si>
    <t>OKBr P-08-68-360/2560</t>
  </si>
  <si>
    <t>83-362</t>
  </si>
  <si>
    <t>OKBr P-08-68-362/2560</t>
  </si>
  <si>
    <t>83-364</t>
  </si>
  <si>
    <t>โลตัสโกเฟรช สาขาสนามบินภูเก็ต</t>
  </si>
  <si>
    <t>OKBr P-08-68-364/2560</t>
  </si>
  <si>
    <t>83-366</t>
  </si>
  <si>
    <t xml:space="preserve">โลตัสโกเฟรช สาขาตลาดถลาง </t>
  </si>
  <si>
    <t xml:space="preserve">310/112-115 </t>
  </si>
  <si>
    <t>OKBr P-08-68-366/2560</t>
  </si>
  <si>
    <t>83-368</t>
  </si>
  <si>
    <t xml:space="preserve">โลตัสโกเฟรช สาขากมลาบีช </t>
  </si>
  <si>
    <t>OKBr P-08-68-368/2560</t>
  </si>
  <si>
    <t>83-370</t>
  </si>
  <si>
    <t xml:space="preserve">โลตัสโกเฟรช สาขาหาดสุรินทร์ </t>
  </si>
  <si>
    <t>OKBr P-08-68-370/2560</t>
  </si>
  <si>
    <t>93-372</t>
  </si>
  <si>
    <t xml:space="preserve">โลตัสโกเฟรช สาขาปากพะยูน </t>
  </si>
  <si>
    <t>OKBr P-08-74-372/2560</t>
  </si>
  <si>
    <t>84-374</t>
  </si>
  <si>
    <t>เทสโก้ โลตัส ดีพาร์ทเม้นท์ สโตร์ สาขาสุราษฎร์ธานี</t>
  </si>
  <si>
    <t>OKBr P-08-63-374/2560</t>
  </si>
  <si>
    <t>83-376</t>
  </si>
  <si>
    <t>เทสโก้ โลตัส ดีพาร์ทเม้นท์ สโตร์ สาขาภูเก็ต</t>
  </si>
  <si>
    <t>OKBr P-08-68-376/2560</t>
  </si>
  <si>
    <t>92-378</t>
  </si>
  <si>
    <t xml:space="preserve">โลตัสโกเฟรช สาขานาวง </t>
  </si>
  <si>
    <t>OKBr P-08-75-378/2560</t>
  </si>
  <si>
    <t>92-380</t>
  </si>
  <si>
    <t xml:space="preserve">โลตัสโกเฟรช สาขานาโยง </t>
  </si>
  <si>
    <t>OKBr P-08-71-380/2560</t>
  </si>
  <si>
    <t>92-382</t>
  </si>
  <si>
    <t>เทสโก้ โลตัส ดีพาร์ทเม้นท์ สโตร์ สาขาตรัง</t>
  </si>
  <si>
    <t xml:space="preserve">120/6 </t>
  </si>
  <si>
    <t>OKBr P-08-71-382/2560</t>
  </si>
  <si>
    <t>84-384</t>
  </si>
  <si>
    <t>เทสโก้ โลตัส ดีพาร์ทเม้นท์ สโตร์ สาขาสมุย</t>
  </si>
  <si>
    <t>OKBr P-08-63-384/2560</t>
  </si>
  <si>
    <t>84-386</t>
  </si>
  <si>
    <t>เทสโก้ โลตัส ตลาด สาขาสมุย</t>
  </si>
  <si>
    <t xml:space="preserve">88/31 </t>
  </si>
  <si>
    <t>OKBr P-08-63-386/2560</t>
  </si>
  <si>
    <t>80-388</t>
  </si>
  <si>
    <t>เทสโก้ โลตัส ตลาด สาขาปากพนัง</t>
  </si>
  <si>
    <t>OKBr P-08-65-388/2560</t>
  </si>
  <si>
    <t>83-390</t>
  </si>
  <si>
    <t>เทสโก้ โลตัส ตลาด สาขาเชิงทะเล</t>
  </si>
  <si>
    <t>OKBr P-08-68-390/2560</t>
  </si>
  <si>
    <t>92-392</t>
  </si>
  <si>
    <t>เทสโก้ โลตัส ตลาด สาขากันตัง</t>
  </si>
  <si>
    <t>OKBr P-08-75-392/2560</t>
  </si>
  <si>
    <t>84-394</t>
  </si>
  <si>
    <t>เทสโก้ โลตัส ตลาด สาขาเกาะพะงัน</t>
  </si>
  <si>
    <t xml:space="preserve">209/9 </t>
  </si>
  <si>
    <t>OKBr P-08-63-394/2560</t>
  </si>
  <si>
    <t>83-396</t>
  </si>
  <si>
    <t>เทสโก้ โลตัส ตลาด สาขาเจ้าฟ้า</t>
  </si>
  <si>
    <t xml:space="preserve">75/22 </t>
  </si>
  <si>
    <t>OKBr P-08-68-396/2560</t>
  </si>
  <si>
    <t>81-398</t>
  </si>
  <si>
    <t>เทสโก้ โลตัส ตลาด สาขาอ่าวลึก</t>
  </si>
  <si>
    <t>OKBr P-08-64-398/2560</t>
  </si>
  <si>
    <t>83-400</t>
  </si>
  <si>
    <t>เทสโก้ โลตัส ตลาด สาขาราไวย์</t>
  </si>
  <si>
    <t>OKBr P-08-68-400/2560</t>
  </si>
  <si>
    <t>83-402</t>
  </si>
  <si>
    <t>เทสโก้ โลตัส ตลาด สาขากะทู้</t>
  </si>
  <si>
    <t>OKBr P-08-68-402/2560</t>
  </si>
  <si>
    <t>82-404</t>
  </si>
  <si>
    <t>เทสโก้ โลตัส ตลาด สาขาท้ายเหมือง</t>
  </si>
  <si>
    <t>OKBr P-08-67-404/2560</t>
  </si>
  <si>
    <t>84-406</t>
  </si>
  <si>
    <t>เทสโก้ โลตัส ดีพาร์ทเม้นท์ สโตร์ สาขาไชยา</t>
  </si>
  <si>
    <t>OKBr P-08-63-406/2560</t>
  </si>
  <si>
    <t>84-408</t>
  </si>
  <si>
    <t>เทสโก้ โลตัส ดีพาร์ทเม้นท์ สโตร์ สาขาเวียงสระ</t>
  </si>
  <si>
    <t>OKBr P-08-63-408/2560</t>
  </si>
  <si>
    <t>93-410</t>
  </si>
  <si>
    <t>เทสโก้ โลตัส ดีพาร์ทเม้นท์ สโตร์ สาขาแม่ขรี</t>
  </si>
  <si>
    <t>OKBr P-08-74-410/2560</t>
  </si>
  <si>
    <t>80-412</t>
  </si>
  <si>
    <t>เทสโก้ โลตัส ดีพาร์ทเม้นท์ สโตร์ สาขาจันดี</t>
  </si>
  <si>
    <t>OKBr P-08-65-412/2560</t>
  </si>
  <si>
    <t>80-414</t>
  </si>
  <si>
    <t>เทสโก้ โลตัส ดีพาร์ทเม้นท์ สโตร์ สาขาสิชล</t>
  </si>
  <si>
    <t xml:space="preserve">200/25 </t>
  </si>
  <si>
    <t>OKBr P-08-65-414/2560</t>
  </si>
  <si>
    <t>80-416</t>
  </si>
  <si>
    <t>เทสโก้ โลตัส ดีพาร์ทเม้นท์ สโตร์ สาขาท่าศาลา</t>
  </si>
  <si>
    <t xml:space="preserve">158/80 </t>
  </si>
  <si>
    <t>OKBr P-08-65-416/2560</t>
  </si>
  <si>
    <t>86-418</t>
  </si>
  <si>
    <t>เทสโก้ โลตัส ดีพาร์ทเม้นท์ สโตร์ สาขาหลังสวน</t>
  </si>
  <si>
    <t>OKBr P-08-66-418/2560</t>
  </si>
  <si>
    <t>92-420</t>
  </si>
  <si>
    <t>เทสโก้ โลตัส ตลาด สาขาย่านตาขาว</t>
  </si>
  <si>
    <t xml:space="preserve">111/9 </t>
  </si>
  <si>
    <t>OKBr P-08-75-420/2560</t>
  </si>
  <si>
    <t>86-422</t>
  </si>
  <si>
    <t>เทสโก้ โลตัส ตลาด สาขาทุ่งตะโก</t>
  </si>
  <si>
    <t xml:space="preserve">107/25 </t>
  </si>
  <si>
    <t>OKBr P-08-66-422/2560</t>
  </si>
  <si>
    <t>81-424</t>
  </si>
  <si>
    <t>เทสโก้ โลตัส ตลาด สาขาคลองท่อม</t>
  </si>
  <si>
    <t>OKBr P-08-64-424/2560</t>
  </si>
  <si>
    <t>81-426</t>
  </si>
  <si>
    <t>เทสโก้ โลตัส ตลาด สาขาเหนือคลอง</t>
  </si>
  <si>
    <t xml:space="preserve">346/1 </t>
  </si>
  <si>
    <t>OKBr P-08-64-426/2560</t>
  </si>
  <si>
    <t>82-428</t>
  </si>
  <si>
    <t>เทสโก้ โลตัส ตลาด สาขาโคกกลอย</t>
  </si>
  <si>
    <t>OKBr P-08-67-428/2560</t>
  </si>
  <si>
    <t>86-430</t>
  </si>
  <si>
    <t>เทสโก้ โลตัส ตลาด สาขาท่าแซะ</t>
  </si>
  <si>
    <t>OKBr P-08-66-430/2560</t>
  </si>
  <si>
    <t>84-432</t>
  </si>
  <si>
    <t>เทสโก้ โลตัส ตลาด สาขาพุนพิน</t>
  </si>
  <si>
    <t xml:space="preserve">300/5 </t>
  </si>
  <si>
    <t>OKBr P-08-63-432/2560</t>
  </si>
  <si>
    <t>81-434</t>
  </si>
  <si>
    <t>เทสโก้ โลตัส ตลาด สาขากระบี่ ทาวน์</t>
  </si>
  <si>
    <t>OKBr P-08-64-434/2560</t>
  </si>
  <si>
    <t>81-436</t>
  </si>
  <si>
    <t>เทสโก้ โลตัส ตลาด สาขาลำทับ</t>
  </si>
  <si>
    <t>OKBr P-08-64-436/2560</t>
  </si>
  <si>
    <t>92-438</t>
  </si>
  <si>
    <t>เทสโก้ โลตัส ตลาด สาขาห้วยยอด</t>
  </si>
  <si>
    <t>OKBr P-08-71-438/2560</t>
  </si>
  <si>
    <t>93-442</t>
  </si>
  <si>
    <t>เทสโก้ โลตัส ตลาด สาขาป่าพะยอม</t>
  </si>
  <si>
    <t>OKBr P-08-74-442/2560</t>
  </si>
  <si>
    <t>81-444</t>
  </si>
  <si>
    <t>เทสโก้ โลตัส ตลาด สาขาเขาพนม</t>
  </si>
  <si>
    <t xml:space="preserve">256/1 </t>
  </si>
  <si>
    <t>OKBr P-08-64-444/2560</t>
  </si>
  <si>
    <t>81-446</t>
  </si>
  <si>
    <t>เทสโก้ โลตัส ดีพาร์ทเม้นท์ สโตร์ สาขากระบี่</t>
  </si>
  <si>
    <t>OKBr P-08-64-446/2560</t>
  </si>
  <si>
    <t>84-448</t>
  </si>
  <si>
    <t>เทสโก้ โลตัส ตลาด สาขาพระแสง</t>
  </si>
  <si>
    <t xml:space="preserve">328/23 </t>
  </si>
  <si>
    <t>OKBr P-08-63-448/2560</t>
  </si>
  <si>
    <t>81-450</t>
  </si>
  <si>
    <t>เทสโก้ โลตัส ตลาด สาขาอ่าวนาง</t>
  </si>
  <si>
    <t>OKBr P-08-64-450/2560</t>
  </si>
  <si>
    <t>85-452</t>
  </si>
  <si>
    <t>เทสโก้ โลตัส ดีพาร์ทเม้นท์ สโตร์ สาขาระนอง</t>
  </si>
  <si>
    <t xml:space="preserve">25/15 </t>
  </si>
  <si>
    <t>OKBr P-08-69-452/2560</t>
  </si>
  <si>
    <t>80-454</t>
  </si>
  <si>
    <t>เทสโก้ โลตัส ดีพาร์ทเม้นท์ สโตร์ สาขาทุ่งสง</t>
  </si>
  <si>
    <t>OKBr P-08-65-454/2560</t>
  </si>
  <si>
    <t>93-456</t>
  </si>
  <si>
    <t>เทสโก้ โลตัส ดีพาร์ทเม้นท์ สโตร์ สาขาพัทลุง</t>
  </si>
  <si>
    <t>OKBr P-08-74-456/2560</t>
  </si>
  <si>
    <t>80-458</t>
  </si>
  <si>
    <t>เทสโก้ โลตัส ดีพาร์ทเม้นท์ สโตร์ สาขานครศรีธรรมราช</t>
  </si>
  <si>
    <t>OKBr P-08-65-458/2560</t>
  </si>
  <si>
    <t>84-460</t>
  </si>
  <si>
    <t>เทสโก้ โลตัส ดีพาร์ทเม้นท์ สโตร์ สาขาละไม</t>
  </si>
  <si>
    <t xml:space="preserve">131/12 </t>
  </si>
  <si>
    <t>OKBr P-08-63-460/2560</t>
  </si>
  <si>
    <t>86-462</t>
  </si>
  <si>
    <t>เทสโก้ โลตัส ดีพาร์ทเม้นท์ สโตร์ สาขาชุมพร</t>
  </si>
  <si>
    <t>OKBr P D C-08-66-462/2560</t>
  </si>
  <si>
    <t>83-464</t>
  </si>
  <si>
    <t>เทสโก้ โลตัส ดีพาร์ทเม้นท์ สโตร์ สาขาถลาง</t>
  </si>
  <si>
    <t>OKBr P-08-68-464/2560</t>
  </si>
  <si>
    <t>81-466</t>
  </si>
  <si>
    <t xml:space="preserve">โลตัสโกเฟรช สาขาเกาะลันตา </t>
  </si>
  <si>
    <t>OKBr P-08-64-466/2560</t>
  </si>
  <si>
    <t>81-470</t>
  </si>
  <si>
    <t>OKBr P-08-64-470/2560</t>
  </si>
  <si>
    <t>93-484</t>
  </si>
  <si>
    <t xml:space="preserve">396/12 </t>
  </si>
  <si>
    <t>OKBr P-08-74-484/2560</t>
  </si>
  <si>
    <t>80-486</t>
  </si>
  <si>
    <t>OKBr P-08-65-486/2560</t>
  </si>
  <si>
    <t>80-488</t>
  </si>
  <si>
    <t xml:space="preserve">25/22 </t>
  </si>
  <si>
    <t>OKBr P-08-65-488/2560</t>
  </si>
  <si>
    <t>80-490</t>
  </si>
  <si>
    <t xml:space="preserve">451/5 </t>
  </si>
  <si>
    <t>OKBr P-08-65-490/2560</t>
  </si>
  <si>
    <t>80-492</t>
  </si>
  <si>
    <t>OKBr P-08-65-492/2560</t>
  </si>
  <si>
    <t>80-494</t>
  </si>
  <si>
    <t>OKBr P-08-65-494/2560</t>
  </si>
  <si>
    <t>83-496</t>
  </si>
  <si>
    <t>OKBr P-08-68-496/2560</t>
  </si>
  <si>
    <t>83-498</t>
  </si>
  <si>
    <t>OKBr P-08-68-498/2560</t>
  </si>
  <si>
    <t>83-500</t>
  </si>
  <si>
    <t>OKBr P-08-68-500/2560</t>
  </si>
  <si>
    <t>83-502</t>
  </si>
  <si>
    <t xml:space="preserve">71/2 </t>
  </si>
  <si>
    <t>OKBr P-08-68-502/2560</t>
  </si>
  <si>
    <t>92-504</t>
  </si>
  <si>
    <t>OKBr P-08-71-504/2560</t>
  </si>
  <si>
    <t>92-506</t>
  </si>
  <si>
    <t>OKBr P-08-71-506/2560</t>
  </si>
  <si>
    <t>92-508</t>
  </si>
  <si>
    <t xml:space="preserve">21/18  </t>
  </si>
  <si>
    <t>OKBr P D-08-75-508/2560</t>
  </si>
  <si>
    <t>92-511</t>
  </si>
  <si>
    <t>OKBr P D-08-71-511/2560</t>
  </si>
  <si>
    <t>82-514</t>
  </si>
  <si>
    <t>OKBr P-08-67-514/2560</t>
  </si>
  <si>
    <t>82-516</t>
  </si>
  <si>
    <t xml:space="preserve">OKBr-08-67-516/2560 </t>
  </si>
  <si>
    <t>84-517</t>
  </si>
  <si>
    <t xml:space="preserve">171/2 </t>
  </si>
  <si>
    <t>OKBr-08-63-517/2560</t>
  </si>
  <si>
    <t>83-518</t>
  </si>
  <si>
    <t>86-519</t>
  </si>
  <si>
    <t>OKBr P-08-86-519/2560</t>
  </si>
  <si>
    <t>81-520</t>
  </si>
  <si>
    <t xml:space="preserve">OKBr P-08-64-520/2560 </t>
  </si>
  <si>
    <t>93-521</t>
  </si>
  <si>
    <t>OKP-08-74-521/2560</t>
  </si>
  <si>
    <t>92-524</t>
  </si>
  <si>
    <t>83-526</t>
  </si>
  <si>
    <t>84-527</t>
  </si>
  <si>
    <t>86-530</t>
  </si>
  <si>
    <t xml:space="preserve">271/1 </t>
  </si>
  <si>
    <t>86-531</t>
  </si>
  <si>
    <t>85-534</t>
  </si>
  <si>
    <t>85-535</t>
  </si>
  <si>
    <t xml:space="preserve">51/1 </t>
  </si>
  <si>
    <t>80-537</t>
  </si>
  <si>
    <t>84-540</t>
  </si>
  <si>
    <t xml:space="preserve">4/1 </t>
  </si>
  <si>
    <t>93-544</t>
  </si>
  <si>
    <t>93-545</t>
  </si>
  <si>
    <t>83-548</t>
  </si>
  <si>
    <t xml:space="preserve">199/1 </t>
  </si>
  <si>
    <t>OKBr P D C-08-68-548/2560</t>
  </si>
  <si>
    <t>84-550</t>
  </si>
  <si>
    <t xml:space="preserve">888/13-14 </t>
  </si>
  <si>
    <t>OKBr P-08-63-550/2561</t>
  </si>
  <si>
    <t>85-554</t>
  </si>
  <si>
    <t>80-558</t>
  </si>
  <si>
    <t>เทสโก้ โลตัส เอ็กเพรส สาขาถนนปากนคร</t>
  </si>
  <si>
    <t xml:space="preserve">175/100 </t>
  </si>
  <si>
    <t>OKBr P-08-65-558/2560</t>
  </si>
  <si>
    <t>80-559</t>
  </si>
  <si>
    <t>เทสโก้ โลตัส เอ็กเพรส สาขาร่อนพิบูลย์</t>
  </si>
  <si>
    <t>OKBr-P-08-65-559/2560</t>
  </si>
  <si>
    <t>93-561</t>
  </si>
  <si>
    <t>85-566</t>
  </si>
  <si>
    <t>85-568</t>
  </si>
  <si>
    <t>93-571</t>
  </si>
  <si>
    <t>84-572</t>
  </si>
  <si>
    <t xml:space="preserve">111/32-35 </t>
  </si>
  <si>
    <t>86-573</t>
  </si>
  <si>
    <t>86-574</t>
  </si>
  <si>
    <t xml:space="preserve">177 </t>
  </si>
  <si>
    <t>93-576</t>
  </si>
  <si>
    <t xml:space="preserve">941 </t>
  </si>
  <si>
    <t>80-578</t>
  </si>
  <si>
    <t xml:space="preserve">เทสโก้ โลตัส เอ็กเพรส สาขาบ้านหินตก </t>
  </si>
  <si>
    <t>OKBr-P-08-65-578/2560</t>
  </si>
  <si>
    <t>92-582</t>
  </si>
  <si>
    <t>ร้านท่ากลางฟู้ดช็อป</t>
  </si>
  <si>
    <t>93-583</t>
  </si>
  <si>
    <t>93-584</t>
  </si>
  <si>
    <t xml:space="preserve">78/1 </t>
  </si>
  <si>
    <t>93-586</t>
  </si>
  <si>
    <t xml:space="preserve">279 </t>
  </si>
  <si>
    <t>80-588</t>
  </si>
  <si>
    <t>80-590</t>
  </si>
  <si>
    <t>80-595</t>
  </si>
  <si>
    <t>OKBr P-08-65-595/2560</t>
  </si>
  <si>
    <t>80-596</t>
  </si>
  <si>
    <t>OKBr-P-D-08-65-596/2560</t>
  </si>
  <si>
    <t>80-597</t>
  </si>
  <si>
    <t>OKBr-P-D-08-65-597/2560</t>
  </si>
  <si>
    <t>80-598</t>
  </si>
  <si>
    <t>OKBr-P-D-08-65-598/2560</t>
  </si>
  <si>
    <t>82-599</t>
  </si>
  <si>
    <t>OKBr P D-08-67-599/2560</t>
  </si>
  <si>
    <t>82-600</t>
  </si>
  <si>
    <t>OKBr P D-08-67-600/2560</t>
  </si>
  <si>
    <t>82-603</t>
  </si>
  <si>
    <t xml:space="preserve">95,97 </t>
  </si>
  <si>
    <t>OKBr P D-08-67-603/2560</t>
  </si>
  <si>
    <t>82-604</t>
  </si>
  <si>
    <t>OKBr P D-08-67-604/2560</t>
  </si>
  <si>
    <t>82-605</t>
  </si>
  <si>
    <t>OKBr P D C-08-67-605/2560</t>
  </si>
  <si>
    <t>86-606</t>
  </si>
  <si>
    <t>OKBr P D-08-66-606/2560</t>
  </si>
  <si>
    <t>86-607</t>
  </si>
  <si>
    <t>OKBr P C D-08-66-607/2560</t>
  </si>
  <si>
    <t>86-608</t>
  </si>
  <si>
    <t>OKBr P D-08-66-608/2560</t>
  </si>
  <si>
    <t>86-609</t>
  </si>
  <si>
    <t xml:space="preserve">67/33-34 </t>
  </si>
  <si>
    <t>OKBr P D C-08-66-609/2560</t>
  </si>
  <si>
    <t>86-610</t>
  </si>
  <si>
    <t xml:space="preserve">502/4 </t>
  </si>
  <si>
    <t>OKBr P D-08-66-610/2560</t>
  </si>
  <si>
    <t>86-611</t>
  </si>
  <si>
    <t xml:space="preserve">97/9 </t>
  </si>
  <si>
    <t>OKBr P D C-08-66-611/2560</t>
  </si>
  <si>
    <t>86-612</t>
  </si>
  <si>
    <t>OKBr P D-08-66-612/2560</t>
  </si>
  <si>
    <t>80-614</t>
  </si>
  <si>
    <t>OKBr-P-D-08-65-614/2560</t>
  </si>
  <si>
    <t>80-616</t>
  </si>
  <si>
    <t>OKBr-P-D-08-65-616/2560</t>
  </si>
  <si>
    <t>83-618</t>
  </si>
  <si>
    <t>85-620</t>
  </si>
  <si>
    <t xml:space="preserve">76/2 </t>
  </si>
  <si>
    <t>OKBr P D-08-69-620/2561</t>
  </si>
  <si>
    <t>85-621</t>
  </si>
  <si>
    <t>OKBr P D-08-69-621/2561</t>
  </si>
  <si>
    <t>85-622</t>
  </si>
  <si>
    <t xml:space="preserve">666/1 </t>
  </si>
  <si>
    <t>OKBr P D-08-69-622/2561</t>
  </si>
  <si>
    <t>80-623</t>
  </si>
  <si>
    <t xml:space="preserve">85/13 </t>
  </si>
  <si>
    <t>OKBr-P-D-08-65-623/2561</t>
  </si>
  <si>
    <t>80-625</t>
  </si>
  <si>
    <t>OKP-08-65-625/2561</t>
  </si>
  <si>
    <t>83-629</t>
  </si>
  <si>
    <t>OKBr P D-08-68-629/2561</t>
  </si>
  <si>
    <t>83-630</t>
  </si>
  <si>
    <t xml:space="preserve">32/6 </t>
  </si>
  <si>
    <t>86-631</t>
  </si>
  <si>
    <t>86-635</t>
  </si>
  <si>
    <t xml:space="preserve">39 </t>
  </si>
  <si>
    <t>86-636</t>
  </si>
  <si>
    <t xml:space="preserve">290/1 </t>
  </si>
  <si>
    <t>80-640</t>
  </si>
  <si>
    <t xml:space="preserve">166/58 </t>
  </si>
  <si>
    <t>OKBr-P-D-08-65-640/2561</t>
  </si>
  <si>
    <t>80-644</t>
  </si>
  <si>
    <t xml:space="preserve">90/14 </t>
  </si>
  <si>
    <t>92-645</t>
  </si>
  <si>
    <t xml:space="preserve">19/2 </t>
  </si>
  <si>
    <t>92-646</t>
  </si>
  <si>
    <t xml:space="preserve">150/1 </t>
  </si>
  <si>
    <t>92-647</t>
  </si>
  <si>
    <t>81-649</t>
  </si>
  <si>
    <t>OKBr P D-08-64-649/2561</t>
  </si>
  <si>
    <t>81-650</t>
  </si>
  <si>
    <t>OKBr P D-08-64-650/2561</t>
  </si>
  <si>
    <t>81-651</t>
  </si>
  <si>
    <t>81-652</t>
  </si>
  <si>
    <t>81-653</t>
  </si>
  <si>
    <t>93-657</t>
  </si>
  <si>
    <t>93-658</t>
  </si>
  <si>
    <t xml:space="preserve">90 </t>
  </si>
  <si>
    <t>82-659</t>
  </si>
  <si>
    <r>
      <t xml:space="preserve">ร้านสายพิรุณ แสงนาทอน </t>
    </r>
    <r>
      <rPr>
        <sz val="16"/>
        <color rgb="FFFF0000"/>
        <rFont val="TH SarabunPSK"/>
        <family val="2"/>
      </rPr>
      <t>(เพียว หมูสด)</t>
    </r>
  </si>
  <si>
    <t>82-660</t>
  </si>
  <si>
    <t>82-661</t>
  </si>
  <si>
    <t xml:space="preserve">20/8 </t>
  </si>
  <si>
    <t>82-663</t>
  </si>
  <si>
    <t xml:space="preserve">8/37 </t>
  </si>
  <si>
    <t>84-668</t>
  </si>
  <si>
    <t xml:space="preserve">176 </t>
  </si>
  <si>
    <t>OKBr P-08-63-668/2561</t>
  </si>
  <si>
    <t>80-669</t>
  </si>
  <si>
    <t xml:space="preserve">115/1 </t>
  </si>
  <si>
    <t>OKBr-P-D-08-65-669/2561</t>
  </si>
  <si>
    <t>80-673</t>
  </si>
  <si>
    <t>OKBr-P-D-08-65-673/2561</t>
  </si>
  <si>
    <t>80-674</t>
  </si>
  <si>
    <t xml:space="preserve">159/13 </t>
  </si>
  <si>
    <t>OKBr-P-D-08-65-674/2561</t>
  </si>
  <si>
    <t>92-684</t>
  </si>
  <si>
    <t xml:space="preserve">449/18 </t>
  </si>
  <si>
    <t>92-685</t>
  </si>
  <si>
    <t>OKBr-P-D-08-75-675/2561</t>
  </si>
  <si>
    <t>82-690</t>
  </si>
  <si>
    <t>OKP-08-67-690/2561</t>
  </si>
  <si>
    <t>86-691</t>
  </si>
  <si>
    <t>นายสุริยา ฉิมหาด</t>
  </si>
  <si>
    <t>20/12/2565</t>
  </si>
  <si>
    <t>OKBr-P-08-66-691/2561</t>
  </si>
  <si>
    <t>86-692</t>
  </si>
  <si>
    <t>86-693</t>
  </si>
  <si>
    <t>84-694</t>
  </si>
  <si>
    <t>27/01/2566</t>
  </si>
  <si>
    <t>84-695</t>
  </si>
  <si>
    <t>27/01/2567</t>
  </si>
  <si>
    <t>84-696</t>
  </si>
  <si>
    <t>81-697</t>
  </si>
  <si>
    <t>โลตัสโกเฟรช สาขาคลองนิน</t>
  </si>
  <si>
    <t>OKBr P-08-64-697/2562</t>
  </si>
  <si>
    <t>81-698</t>
  </si>
  <si>
    <t>โลตัสโกเฟรช สาขาคลองพน</t>
  </si>
  <si>
    <t>OKBr P-08-64-698/2562</t>
  </si>
  <si>
    <t>86-701</t>
  </si>
  <si>
    <t xml:space="preserve">โลตัสโกเฟรช สาขาละแมเมืองเก่า </t>
  </si>
  <si>
    <t>OKBr P-08-66-701/2562</t>
  </si>
  <si>
    <t>80-704</t>
  </si>
  <si>
    <t>บริษัท ซีพีเอฟ เทรดดิ้ง จำกัด</t>
  </si>
  <si>
    <t>OKBr P D-08-65-704/2562</t>
  </si>
  <si>
    <t>80-706</t>
  </si>
  <si>
    <t>OKBr P D-08-65-706/2562</t>
  </si>
  <si>
    <t>83-707</t>
  </si>
  <si>
    <t>OKBr P D-08-68-707/2562</t>
  </si>
  <si>
    <t>84-709</t>
  </si>
  <si>
    <t>OKBr P 08-63-709/2562</t>
  </si>
  <si>
    <t>84-710</t>
  </si>
  <si>
    <t xml:space="preserve">โลตัสโกเฟรช สาขาหนองขรี </t>
  </si>
  <si>
    <t>OKBr P-08-63-710/2562</t>
  </si>
  <si>
    <t>84-711</t>
  </si>
  <si>
    <t xml:space="preserve">โลตัสโกเฟรช สาขาเกาะลำพู </t>
  </si>
  <si>
    <t>OKBr P-08-63-711/2562</t>
  </si>
  <si>
    <t>84-713</t>
  </si>
  <si>
    <t xml:space="preserve">โลตัสโกเฟรช สาขาบ่อผุด เกาะสมุย </t>
  </si>
  <si>
    <t>OKBr P-08-63-713/2562</t>
  </si>
  <si>
    <t>84-714</t>
  </si>
  <si>
    <t xml:space="preserve">โลตัสโกเฟรช สาขาบ้านลิปะใหญ่ </t>
  </si>
  <si>
    <t>OKBr P-08-63-714/2562</t>
  </si>
  <si>
    <t>84-715</t>
  </si>
  <si>
    <t xml:space="preserve">โลตัสโกเฟรช สาขาฟิชเชอร์แมน วิลเลจ </t>
  </si>
  <si>
    <t>OKBr P-08-63-715/2562</t>
  </si>
  <si>
    <t>84-716</t>
  </si>
  <si>
    <t xml:space="preserve">โลตัสโกเฟรช สาขาบ้านหาดเก่า </t>
  </si>
  <si>
    <t>OKBr P-08-63-716/2562</t>
  </si>
  <si>
    <t>84-717</t>
  </si>
  <si>
    <t xml:space="preserve">โลตัสโกเฟรช สาขาบ้านแม่น้ำ </t>
  </si>
  <si>
    <t>OKBr P-08-63-717/2562</t>
  </si>
  <si>
    <t>81-718</t>
  </si>
  <si>
    <t>OKBr P D C-08-64-718/2562</t>
  </si>
  <si>
    <t>93-719</t>
  </si>
  <si>
    <t>92-720</t>
  </si>
  <si>
    <t>ร้านกิตติธรรม ร่งเรือง</t>
  </si>
  <si>
    <t>83-721</t>
  </si>
  <si>
    <t>83-722</t>
  </si>
  <si>
    <t>OKBr P-08-68-722/2562</t>
  </si>
  <si>
    <t>83-723</t>
  </si>
  <si>
    <t>ท็อปส์ เดลี่ สาขาเจ้าฟ้า</t>
  </si>
  <si>
    <t>OKBr P-08-68-723/2562</t>
  </si>
  <si>
    <t>81-724</t>
  </si>
  <si>
    <t>85-725</t>
  </si>
  <si>
    <t>85-726</t>
  </si>
  <si>
    <t>82-727</t>
  </si>
  <si>
    <t>80-728</t>
  </si>
  <si>
    <t>OKBr P-08-65-728/2565</t>
  </si>
  <si>
    <t>80-729</t>
  </si>
  <si>
    <t>เทสโก้ โลตัส เอ็กซ์เพรส สาขาทุ่งใหญ่</t>
  </si>
  <si>
    <t>OKP Br-08-65-729/2562</t>
  </si>
  <si>
    <t>92-730</t>
  </si>
  <si>
    <t>ตลาดสดเทศาลเมืองกันตัง</t>
  </si>
  <si>
    <t>ตง0008/2017</t>
  </si>
  <si>
    <t>OKP-08-75-730/2562</t>
  </si>
  <si>
    <t>81-731</t>
  </si>
  <si>
    <t>86-732</t>
  </si>
  <si>
    <t>25/01/2566</t>
  </si>
  <si>
    <t>OKP-08-86-732/2563</t>
  </si>
  <si>
    <t>82-733</t>
  </si>
  <si>
    <t>OKP-08-67-733/2563</t>
  </si>
  <si>
    <t>82-734</t>
  </si>
  <si>
    <t>OKP-08-67-734/2563</t>
  </si>
  <si>
    <t>84-735</t>
  </si>
  <si>
    <t>6/11-12  เปลี่ยนจาก 6/14</t>
  </si>
  <si>
    <t xml:space="preserve">OKBr P D-08-84-735/2563 </t>
  </si>
  <si>
    <t>84-736</t>
  </si>
  <si>
    <t>OKBr P-08-63-736/2563</t>
  </si>
  <si>
    <t>93-737</t>
  </si>
  <si>
    <t>OKBr P C-08-74-737/2563</t>
  </si>
  <si>
    <t>83-738</t>
  </si>
  <si>
    <t>OKBr-08-68-738/2563</t>
  </si>
  <si>
    <t>85-739</t>
  </si>
  <si>
    <t>OKP-08-69-739/2563</t>
  </si>
  <si>
    <t>92-740</t>
  </si>
  <si>
    <t>OKP-08-92-740/2563</t>
  </si>
  <si>
    <t>80-741</t>
  </si>
  <si>
    <t>OKP-08-65-741/2563</t>
  </si>
  <si>
    <t>80-742</t>
  </si>
  <si>
    <t>OKBr-08-65-742/2563</t>
  </si>
  <si>
    <t>83-744</t>
  </si>
  <si>
    <t>โลตัสโกเฟรช สาขาตลาดทวีสมาน</t>
  </si>
  <si>
    <t>OKBr P-08-68-744/2563</t>
  </si>
  <si>
    <t>83-745</t>
  </si>
  <si>
    <t xml:space="preserve">โลตัสโกเฟรช สาขากะรน </t>
  </si>
  <si>
    <t>OKBr P-08-68-745/2563</t>
  </si>
  <si>
    <t>83-746</t>
  </si>
  <si>
    <t>โลตัสโกเฟรช สาขาเจ้าฟ้า ซอย 14</t>
  </si>
  <si>
    <t>OKBr P-08-68-746/2563</t>
  </si>
  <si>
    <t>86-747</t>
  </si>
  <si>
    <t>OKP-08-66-747/2563</t>
  </si>
  <si>
    <t>84-748</t>
  </si>
  <si>
    <t>OKBr P D-08-63-748/2563</t>
  </si>
  <si>
    <t>86-750</t>
  </si>
  <si>
    <t>93-751</t>
  </si>
  <si>
    <t>OKC-08-74-751/2563</t>
  </si>
  <si>
    <t>92-752</t>
  </si>
  <si>
    <t>OKBr-08-71-752/2563</t>
  </si>
  <si>
    <t>85-753</t>
  </si>
  <si>
    <t>OKP-08-69-753/2563</t>
  </si>
  <si>
    <t>93-754</t>
  </si>
  <si>
    <t>OKBr-08-74-754/2563</t>
  </si>
  <si>
    <t>83-756</t>
  </si>
  <si>
    <t>OKBr P-08-68-756/2563</t>
  </si>
  <si>
    <t>82-757</t>
  </si>
  <si>
    <t>OKC-08-67-757/2563</t>
  </si>
  <si>
    <t>82-758</t>
  </si>
  <si>
    <t>OKBr P D-08-67-758/2563</t>
  </si>
  <si>
    <t>85-759</t>
  </si>
  <si>
    <t>OKP-08-69-759/2563</t>
  </si>
  <si>
    <t>80-760</t>
  </si>
  <si>
    <t>OKBr P-08-65-760/2563</t>
  </si>
  <si>
    <t>80-761</t>
  </si>
  <si>
    <t>OKP-08-65-761/2563</t>
  </si>
  <si>
    <t>81-762</t>
  </si>
  <si>
    <t>OKBr-08-64-762/2563</t>
  </si>
  <si>
    <t>81-763</t>
  </si>
  <si>
    <t>OKP-08-64-763/2563</t>
  </si>
  <si>
    <t>80-764</t>
  </si>
  <si>
    <t>OKBr P-08-65-764/2563</t>
  </si>
  <si>
    <t>83-765</t>
  </si>
  <si>
    <t>86-766</t>
  </si>
  <si>
    <t>86-767</t>
  </si>
  <si>
    <t>86-768</t>
  </si>
  <si>
    <t>93-769</t>
  </si>
  <si>
    <t>93-770</t>
  </si>
  <si>
    <t>85-771</t>
  </si>
  <si>
    <t>84-772</t>
  </si>
  <si>
    <t>84-773</t>
  </si>
  <si>
    <t>80-774</t>
  </si>
  <si>
    <t>OKBr P D-08-80-774/2564</t>
  </si>
  <si>
    <t>80-775</t>
  </si>
  <si>
    <t>OKBr P D-08-80-775/2564</t>
  </si>
  <si>
    <t>83-776</t>
  </si>
  <si>
    <t>ซีพีเฟรชมาร์ท สาขาภูเก็ต-เจ้าฟ้า</t>
  </si>
  <si>
    <t>OKBr P D-08-83-776/2564</t>
  </si>
  <si>
    <t>84-777</t>
  </si>
  <si>
    <t>85-778</t>
  </si>
  <si>
    <t>81-779</t>
  </si>
  <si>
    <t>84-780</t>
  </si>
  <si>
    <t>92-781</t>
  </si>
  <si>
    <t>นายประจักษ์ แต่งสวน</t>
  </si>
  <si>
    <t>92-782</t>
  </si>
  <si>
    <t>80-783</t>
  </si>
  <si>
    <t>80-784</t>
  </si>
  <si>
    <t>84-785</t>
  </si>
  <si>
    <t>82-786</t>
  </si>
  <si>
    <t>82-787</t>
  </si>
  <si>
    <t>93-789</t>
  </si>
  <si>
    <t>OKBr P D-08-93-789/2564</t>
  </si>
  <si>
    <t>84-790</t>
  </si>
  <si>
    <t xml:space="preserve">ซีพี เฟรชมาร์ท สาขาพระแสง </t>
  </si>
  <si>
    <t>OKBr P D-08-84-790/2564</t>
  </si>
  <si>
    <t>84-791</t>
  </si>
  <si>
    <t xml:space="preserve">สฎ </t>
  </si>
  <si>
    <t>93-792</t>
  </si>
  <si>
    <t>80-794</t>
  </si>
  <si>
    <t>83-795</t>
  </si>
  <si>
    <t>83-796</t>
  </si>
  <si>
    <t>81-797</t>
  </si>
  <si>
    <t>92-798</t>
  </si>
  <si>
    <t>85-799</t>
  </si>
  <si>
    <t>OKBr P-08-85-799/2564</t>
  </si>
  <si>
    <t>81-800</t>
  </si>
  <si>
    <t>92-801</t>
  </si>
  <si>
    <t>92-802</t>
  </si>
  <si>
    <t>85-803</t>
  </si>
  <si>
    <t>82-804</t>
  </si>
  <si>
    <t>82-805</t>
  </si>
  <si>
    <t>82-806</t>
  </si>
  <si>
    <t>84-807</t>
  </si>
  <si>
    <t>OKBr P-08-84-807/2564</t>
  </si>
  <si>
    <t>83-808</t>
  </si>
  <si>
    <t>OKBr P-08-83-808/2564</t>
  </si>
  <si>
    <t>83-809</t>
  </si>
  <si>
    <t>OKBr P-08-83-809/2564</t>
  </si>
  <si>
    <t>83-810</t>
  </si>
  <si>
    <t>OKBr P-08-83-810/2564</t>
  </si>
  <si>
    <t>83-811</t>
  </si>
  <si>
    <t>OKBr P-08-83-811/2564</t>
  </si>
  <si>
    <t>83-812</t>
  </si>
  <si>
    <t>OKBr P-08-83-812/2564</t>
  </si>
  <si>
    <t>83-813</t>
  </si>
  <si>
    <t>OKBr P-08-83-813/2564</t>
  </si>
  <si>
    <t>83-814</t>
  </si>
  <si>
    <t>OKBr P-08-83-814/2564</t>
  </si>
  <si>
    <t>83-815</t>
  </si>
  <si>
    <t>OKBr P-08-83-815/2564</t>
  </si>
  <si>
    <t>83-816</t>
  </si>
  <si>
    <t>OKBr P-08-83-816/2564</t>
  </si>
  <si>
    <t>83-817</t>
  </si>
  <si>
    <t>80-818</t>
  </si>
  <si>
    <t>OKBr P-08-80-818/2564</t>
  </si>
  <si>
    <t>80-819</t>
  </si>
  <si>
    <t>โลตัสโกเฟรช สาขาตลาดเกียเจริญ</t>
  </si>
  <si>
    <t>OKBr P-08-80-819/2564</t>
  </si>
  <si>
    <t>84-820</t>
  </si>
  <si>
    <t>85-821</t>
  </si>
  <si>
    <t>93-822</t>
  </si>
  <si>
    <t>80-823</t>
  </si>
  <si>
    <t>08/02/2565</t>
  </si>
  <si>
    <t>OKBr-P-08-80-823/2565</t>
  </si>
  <si>
    <t>80-824</t>
  </si>
  <si>
    <t>86-825</t>
  </si>
  <si>
    <t>83-826</t>
  </si>
  <si>
    <t>82-827</t>
  </si>
  <si>
    <t>92-828</t>
  </si>
  <si>
    <t>81-829</t>
  </si>
  <si>
    <t>84-830</t>
  </si>
  <si>
    <t>OKBr P-08-84-830/2565</t>
  </si>
  <si>
    <t>92-831</t>
  </si>
  <si>
    <t>OKBr P-08-92-831/2565</t>
  </si>
  <si>
    <t>92-832</t>
  </si>
  <si>
    <t>85-833</t>
  </si>
  <si>
    <t>84-834</t>
  </si>
  <si>
    <t>โลตัสโกเฟรช สาขาตลาดดาว เกาะสมุย สุราษฎร์ธานี</t>
  </si>
  <si>
    <t>OKBr P-08-84-834/2565</t>
  </si>
  <si>
    <t>84-835</t>
  </si>
  <si>
    <t>80-836</t>
  </si>
  <si>
    <t>83-837</t>
  </si>
  <si>
    <t>โลตัสโกเฟรช สาขาตลาดนากก</t>
  </si>
  <si>
    <t>OKBr P-08-83-837/2565</t>
  </si>
  <si>
    <t>83-838</t>
  </si>
  <si>
    <t>โลตัสโกเฟรช สาขาป่าคลอก</t>
  </si>
  <si>
    <t>OKBr P-08-83-838/2565</t>
  </si>
  <si>
    <t>86-839</t>
  </si>
  <si>
    <t>โลตัส โกเฟรช สาขาละแมเมืองใหม่</t>
  </si>
  <si>
    <t>OKBr P-08-86-839/2565</t>
  </si>
  <si>
    <t>93-840</t>
  </si>
  <si>
    <t>93-841</t>
  </si>
  <si>
    <t>86-842</t>
  </si>
  <si>
    <t>84-843</t>
  </si>
  <si>
    <t>โลตัส โกเฟรช สาขาโฉลกรัฐ ซอย ๑๐</t>
  </si>
  <si>
    <t>07/07/2565</t>
  </si>
  <si>
    <t>OKBr P-08-84-843/2565</t>
  </si>
  <si>
    <t>84-844</t>
  </si>
  <si>
    <t>โลตัส โกเฟรช สาขาศรีวิชัย ซอย ๒๑</t>
  </si>
  <si>
    <t>OKBr P-08-84-844/2565</t>
  </si>
  <si>
    <t>84-845</t>
  </si>
  <si>
    <t>โลตัส โกเฟรช สาขาถนนอำเภอ</t>
  </si>
  <si>
    <t>OKBr P-08-84-845/2565</t>
  </si>
  <si>
    <t>84-846</t>
  </si>
  <si>
    <t>โลตัส โกเฟรช สาขาถนนการุณราษฎร์</t>
  </si>
  <si>
    <t>OKBr P-08-84-846/2565</t>
  </si>
  <si>
    <t>80-847</t>
  </si>
  <si>
    <t>โลตัสโกเฟรช สาขาถนนศรีธรรมโศก</t>
  </si>
  <si>
    <t>OKBr P-08-80-847/2565</t>
  </si>
  <si>
    <t>80-848</t>
  </si>
  <si>
    <t>โลตัสโกเฟรช สาขาถนนยมราช</t>
  </si>
  <si>
    <t>OKBr P-08-80-848/2565</t>
  </si>
  <si>
    <t>81-849</t>
  </si>
  <si>
    <t>ร้านKT ฟาร์มช็อป</t>
  </si>
  <si>
    <t>นายลือชา บุญสนิท</t>
  </si>
  <si>
    <t>57/1</t>
  </si>
  <si>
    <t>OKBr P-08-81-849/2565</t>
  </si>
  <si>
    <t>92-850</t>
  </si>
  <si>
    <t>โลตัสโกเฟรช สาขาคลองปาง</t>
  </si>
  <si>
    <t>26/09/2565</t>
  </si>
  <si>
    <t>OKBr P-08-92-850/2565</t>
  </si>
  <si>
    <t>92-851</t>
  </si>
  <si>
    <t>25/09/2568</t>
  </si>
  <si>
    <t>82-852</t>
  </si>
  <si>
    <t>25/09/2569</t>
  </si>
  <si>
    <t>82-853</t>
  </si>
  <si>
    <t>25/09/2570</t>
  </si>
  <si>
    <t>86-854</t>
  </si>
  <si>
    <t>ร้านหมูเจ้แตง สาขาปะทิว</t>
  </si>
  <si>
    <t>06/01/2565</t>
  </si>
  <si>
    <t>92-855</t>
  </si>
  <si>
    <t>83-856</t>
  </si>
  <si>
    <t>86-857</t>
  </si>
  <si>
    <t>86-858</t>
  </si>
  <si>
    <t>09/02/2566</t>
  </si>
  <si>
    <t>OKBr P-08-86-857/2566</t>
  </si>
  <si>
    <t>OKBr P-08-93-859/2566</t>
  </si>
  <si>
    <t>OKBr-P-08-80-007/2560 (ต่ออายุ)</t>
  </si>
  <si>
    <t>OKBr-P-08-80-010/2560 (ต่ออายุ)</t>
  </si>
  <si>
    <t>OKBr P-08-80-183/2560 (ต่ออายุ)</t>
  </si>
  <si>
    <t>OKBr-P-08-80-598/2560 (ต่ออายุ)</t>
  </si>
  <si>
    <t>OKBr-P-08-80-623/2561 (ต่ออายุ)</t>
  </si>
  <si>
    <t>OKBr-P-08-80-674/2561 (ต่ออายุ)</t>
  </si>
  <si>
    <t>OKBr-P-08-80-669/2561 (ต่ออายุ)</t>
  </si>
  <si>
    <t>OKBr-P-08-80-704/2562 (ต่ออายุ)</t>
  </si>
  <si>
    <t>OKBr-P-08-80-775/2564 (ต่ออายุ)</t>
  </si>
  <si>
    <t>OKBr-P-D-08-80-774/2564 (ต่ออายุ)</t>
  </si>
  <si>
    <t>OKBr-P-08-80-818/2564 (ต่ออายุ)</t>
  </si>
  <si>
    <t>OKBr-P-08-80-819/2564 (ต่ออายุ)</t>
  </si>
  <si>
    <t>OKBr-P-08-80-847/2565 (ต่ออายุ)</t>
  </si>
  <si>
    <t>OKBr-P-08-80-848/2565 (ต่ออายุ)</t>
  </si>
  <si>
    <t>ถนนจันดี-พิปูน</t>
  </si>
  <si>
    <t>ถนนพานิชสัมพันธ์</t>
  </si>
  <si>
    <t>ถนนพัฒนาการคูขวาง</t>
  </si>
  <si>
    <t>ถนนศรีธรรมโศก</t>
  </si>
  <si>
    <t>ถนนยมราช</t>
  </si>
  <si>
    <t>ถนนกะโรม</t>
  </si>
  <si>
    <t>ถนนวุฒิราษฎร์รังสฤษดิ์</t>
  </si>
  <si>
    <t>ถนนอ้อมค่ายวชิราวุธ</t>
  </si>
  <si>
    <t>ถนนทุ่งสง-ห้วยยอด</t>
  </si>
  <si>
    <t>OKP-08-85-739/2563 (ต่ออายุ)</t>
  </si>
  <si>
    <t>OKP-08-85-759/2563 (ต่ออายุ)</t>
  </si>
  <si>
    <t>148/2</t>
  </si>
  <si>
    <t>ถนนทุ่งสง-สุราษฎร์ธานี</t>
  </si>
  <si>
    <t xml:space="preserve">OKBr-P-08-80-863/2566 </t>
  </si>
  <si>
    <t>บริษัท ซีพี แอ็กซ์ตร้า จํากัด (มหาชน)</t>
  </si>
  <si>
    <t>OKBr-P-D-08-85-622/2561 (ต่ออายุ)</t>
  </si>
  <si>
    <t>OKBr-P-08-85-799/2564 (ต่ออายุ)</t>
  </si>
  <si>
    <t>ร้านเจริญฟาร์ม</t>
  </si>
  <si>
    <t>ร้านหมูมันนี่</t>
  </si>
  <si>
    <t>นางสาวพฤษภา ดำสาคร</t>
  </si>
  <si>
    <t>นางสาวกนิษฐา ทองทรง</t>
  </si>
  <si>
    <t>นางสาวมัทนาภรณ์ ขอพรกลาง</t>
  </si>
  <si>
    <t>ประตูลอด</t>
  </si>
  <si>
    <t>ร้านเจ๊ต้า ของสด</t>
  </si>
  <si>
    <t>OK-P-08-80-897/2566</t>
  </si>
  <si>
    <t>OK-P-08-80-898/2566</t>
  </si>
  <si>
    <t>OK-P-08-80-899/2566</t>
  </si>
  <si>
    <t>ท็อปส์ สาขานครศรีธรรมราช 2</t>
  </si>
  <si>
    <t>ท็อปส์ สาขามหาวิทยาลัยวลัยลักษณ์</t>
  </si>
  <si>
    <t xml:space="preserve">OKBr-P-08-80-909/2566 </t>
  </si>
  <si>
    <t>ไทยบุรี</t>
  </si>
  <si>
    <t>8-9/8</t>
  </si>
  <si>
    <t xml:space="preserve">OKBr-P-C-08-80-910/2566 </t>
  </si>
  <si>
    <t>2567</t>
  </si>
  <si>
    <t>ร้านวนิดา หมูสด</t>
  </si>
  <si>
    <t>นางสาววนิดา กลิ่นมาลี</t>
  </si>
  <si>
    <t>3800200115437</t>
  </si>
  <si>
    <t>8.258686</t>
  </si>
  <si>
    <t>99.8221450</t>
  </si>
  <si>
    <t>OKBr P-08-80-966/2567</t>
  </si>
  <si>
    <t>ร้านตู้กับข้าว</t>
  </si>
  <si>
    <t>นางสาวนิตยา สุวรรณ</t>
  </si>
  <si>
    <t>276/5</t>
  </si>
  <si>
    <t>เสาธง</t>
  </si>
  <si>
    <t>09450022899</t>
  </si>
  <si>
    <t>3801300774751</t>
  </si>
  <si>
    <t>8.246908</t>
  </si>
  <si>
    <t>99.886819</t>
  </si>
  <si>
    <t>OKBr P-08-80-967/2567</t>
  </si>
  <si>
    <t>ร้านชัยณรงค์</t>
  </si>
  <si>
    <t>นายชัยณรงค์ แสงรักษ์</t>
  </si>
  <si>
    <t>253/3</t>
  </si>
  <si>
    <t>ควนพัง</t>
  </si>
  <si>
    <t>0616505888</t>
  </si>
  <si>
    <t>1801300011987</t>
  </si>
  <si>
    <t>OKP-08-80-968/2567</t>
  </si>
  <si>
    <t>ร้านครัวฅนโคบาล</t>
  </si>
  <si>
    <t>นายยศภัธ เพชรรัตน์</t>
  </si>
  <si>
    <t>102/8</t>
  </si>
  <si>
    <t>0644746270</t>
  </si>
  <si>
    <t>1800800060785</t>
  </si>
  <si>
    <t>8.665383</t>
  </si>
  <si>
    <t>99.908965</t>
  </si>
  <si>
    <t>OKC-08-80-969/2567</t>
  </si>
  <si>
    <t>ไก่ 15 สุกร15</t>
  </si>
  <si>
    <t>ไก่ 50 สุกร 200</t>
  </si>
  <si>
    <t>สุกร 150</t>
  </si>
  <si>
    <t>โค 8</t>
  </si>
  <si>
    <t>65/6</t>
  </si>
  <si>
    <t>8.510999</t>
  </si>
  <si>
    <t>99.953058</t>
  </si>
  <si>
    <t>OKBr P-08-80-970/2567</t>
  </si>
  <si>
    <t>8.1488578</t>
  </si>
  <si>
    <t>99.9534007</t>
  </si>
  <si>
    <t>บริษัท ดีฟาร์มฟู้ดรีเทล จำกัด สาขา ระนอง</t>
  </si>
  <si>
    <t>OKBr-P-08-85-778/2564 (ต่ออายุ)</t>
  </si>
  <si>
    <t>ยกเลิก 19 ก.ย. 67</t>
  </si>
  <si>
    <t>ร้าน ศูนย์จำหน่ายอาหารสดอาหารแช่แข็ง (โฟร์บีฟู๊ด)</t>
  </si>
  <si>
    <t xml:space="preserve">33/35 </t>
  </si>
  <si>
    <t xml:space="preserve">อรุณประชา </t>
  </si>
  <si>
    <t xml:space="preserve">ชะอวด </t>
  </si>
  <si>
    <t>OKBr-P-08-80-983/2567</t>
  </si>
  <si>
    <t>ร้าน โกแบ</t>
  </si>
  <si>
    <t>นายณัฎฐพัชร์ ธุวชิตอภิวิชญ์</t>
  </si>
  <si>
    <t xml:space="preserve">27/178-180 </t>
  </si>
  <si>
    <t xml:space="preserve">บางริ้น </t>
  </si>
  <si>
    <t xml:space="preserve">เมืองระนอง </t>
  </si>
  <si>
    <t xml:space="preserve">ระนอง </t>
  </si>
  <si>
    <t xml:space="preserve">OKBr-P-08-85-984/2567 </t>
  </si>
  <si>
    <t>ร้าน มาลัย หมูสด</t>
  </si>
  <si>
    <t>นางมาลัย คงหาญ</t>
  </si>
  <si>
    <t>138</t>
  </si>
  <si>
    <t>OKP-08-85-980/2567</t>
  </si>
  <si>
    <t>OKBr-08-80-794/2564 (ต่ออายุ)</t>
  </si>
  <si>
    <t>OKBr P-08-80-784/2564 (ต่ออายุ)</t>
  </si>
  <si>
    <t>OKP-08-85-985/2567</t>
  </si>
  <si>
    <t>OKP-08-85-986/2567</t>
  </si>
  <si>
    <t>OKP-Br-08-85-987/2567</t>
  </si>
  <si>
    <t>ร้าน เจ้หยีด หมูสด</t>
  </si>
  <si>
    <t>นางบุญช่วย วิเชียรรัตน์</t>
  </si>
  <si>
    <t>ยกเลิก เมื่อปี พ.ศ.๒๕๖๖</t>
  </si>
  <si>
    <t>2568</t>
  </si>
  <si>
    <t>ร้านสมจิตต์</t>
  </si>
  <si>
    <t>นางสมจิตต์ ศรีศิริ</t>
  </si>
  <si>
    <t>ผดุงราษฎร์</t>
  </si>
  <si>
    <t>17 มกราคม 2568</t>
  </si>
  <si>
    <t>16 มกราคม 2571</t>
  </si>
  <si>
    <t>OKP-08-80-996/2568</t>
  </si>
  <si>
    <t>0815699775</t>
  </si>
  <si>
    <t>3800900736957</t>
  </si>
  <si>
    <t>สุกร 160 กก.</t>
  </si>
  <si>
    <t>ร้านสุทธิลักษณ์</t>
  </si>
  <si>
    <t>นางสาวสุทธิลักษณ์ แซ่เฮ่ง</t>
  </si>
  <si>
    <t>0891956451</t>
  </si>
  <si>
    <t>3809700126568</t>
  </si>
  <si>
    <t>ตลาดสดเทศบาลเมืองทุ่งสง</t>
  </si>
  <si>
    <t>สุกร 110 กก.</t>
  </si>
  <si>
    <t>OKP-08-80-997/2568</t>
  </si>
  <si>
    <t>ร้านศรีสุดา</t>
  </si>
  <si>
    <t>นางสาวศรีสุดา แก้วภราดัย</t>
  </si>
  <si>
    <t>OKP-08-80-998/2568</t>
  </si>
  <si>
    <t>0819799761</t>
  </si>
  <si>
    <t>3809700022037</t>
  </si>
  <si>
    <t>สุกร 50 กก.</t>
  </si>
  <si>
    <t>ร้านสุรศักดิ์</t>
  </si>
  <si>
    <t>นายสุรศักดิ์ วงค์รอด</t>
  </si>
  <si>
    <t>OKC-08-80-999/2568</t>
  </si>
  <si>
    <t>0897269783</t>
  </si>
  <si>
    <t>3809700011311</t>
  </si>
  <si>
    <t>โค 20 กก.</t>
  </si>
  <si>
    <t>ร้านประไพ</t>
  </si>
  <si>
    <t>นางประไพ จันทรัมพร</t>
  </si>
  <si>
    <t>OKP-08-80-1,000/2568</t>
  </si>
  <si>
    <t>0896487032</t>
  </si>
  <si>
    <t>3809700165709</t>
  </si>
  <si>
    <t>สุกร 30 กก.</t>
  </si>
  <si>
    <t>ร้านรอนของชำ</t>
  </si>
  <si>
    <t>นางสาวจุฑารัตน์ จันทร์แก้ว</t>
  </si>
  <si>
    <t>141/2</t>
  </si>
  <si>
    <t>เมืองนครศรีธรรมราช</t>
  </si>
  <si>
    <t>เนื้อไก่ และ เนื้อสุกร</t>
  </si>
  <si>
    <t>OKBr-P-08-80-1,001/2568</t>
  </si>
  <si>
    <t>0944789811</t>
  </si>
  <si>
    <t>1809900475578</t>
  </si>
  <si>
    <t>ไก่ 50 กก. สุกร 100 กก.</t>
  </si>
  <si>
    <t>ร้านหมูทอง 99</t>
  </si>
  <si>
    <t>นางสาวธิตินันต์ คำสนอม</t>
  </si>
  <si>
    <t>ชลวิถี</t>
  </si>
  <si>
    <t>OKBr-P-08-80-1,002/2568</t>
  </si>
  <si>
    <t>0937187919</t>
  </si>
  <si>
    <t>1840300045469</t>
  </si>
  <si>
    <t>ไก่ 70 กก. สุกร 10 กก.</t>
  </si>
  <si>
    <t>ร้านพรวิมล</t>
  </si>
  <si>
    <t>นางสาวปิยนันท์ อรรถสงเคราะห์</t>
  </si>
  <si>
    <t>บางจาก</t>
  </si>
  <si>
    <t>OKBr-P-08-80-1,003/2568</t>
  </si>
  <si>
    <t>0966539698</t>
  </si>
  <si>
    <t>1939900169913</t>
  </si>
  <si>
    <t>ไก่ 10 กก. สุกร 5 กก.</t>
  </si>
  <si>
    <t>ร้าน พี่ตุ้ม ไก่สด</t>
  </si>
  <si>
    <t>นางโสภิต ทองสม</t>
  </si>
  <si>
    <t>OKBr-08-80-1,004/2568</t>
  </si>
  <si>
    <t>0894718829</t>
  </si>
  <si>
    <t>3801200249523</t>
  </si>
  <si>
    <t>ไก่ 120 กก.</t>
  </si>
  <si>
    <t>ร้าน ศิริวรรณ</t>
  </si>
  <si>
    <t>นางศิริวรรณ เพชรพรม</t>
  </si>
  <si>
    <t>เนื้อไก่ และ เนื้อเป็ด</t>
  </si>
  <si>
    <t>OKBr-D-08-80-1,005/2568</t>
  </si>
  <si>
    <t>0941100045</t>
  </si>
  <si>
    <t>3809700031761</t>
  </si>
  <si>
    <t>ไก่ 100 กก. เป็ด 6 กก.</t>
  </si>
  <si>
    <t>ร้าน ปิยพงศ์</t>
  </si>
  <si>
    <t>นายปิยพงศ์ โสมทัศน์</t>
  </si>
  <si>
    <t>OKBr-D-08-80-1,006/2568</t>
  </si>
  <si>
    <t>0910433645</t>
  </si>
  <si>
    <t>1809700014879</t>
  </si>
  <si>
    <t>ไก่ 300 กก. เป็ด 5 กก.</t>
  </si>
  <si>
    <t>ร้าน เจี๊ยบไก่สด</t>
  </si>
  <si>
    <t>นางวันดี ปราบไกรสีห์</t>
  </si>
  <si>
    <t>OKBr-08-80-1,007/2568</t>
  </si>
  <si>
    <t>0872825398</t>
  </si>
  <si>
    <t>3800900693841</t>
  </si>
  <si>
    <t>ไก่ 50 กก.</t>
  </si>
  <si>
    <t>ร้าน โพธิศักดิ์</t>
  </si>
  <si>
    <t>นายโพธิศักดิ์ วิเชียรรัตนกุล</t>
  </si>
  <si>
    <t>OKP-08-80-1,008/2568</t>
  </si>
  <si>
    <t>0898290171</t>
  </si>
  <si>
    <t>5809790002096</t>
  </si>
  <si>
    <t>สุกร 300 กก.</t>
  </si>
  <si>
    <t>ร้าน ระวิวรรณ</t>
  </si>
  <si>
    <t>นางระวิวรรณ ชูไกรไทย</t>
  </si>
  <si>
    <t>OKC-08-80-1,009/2568</t>
  </si>
  <si>
    <t>0916524086</t>
  </si>
  <si>
    <t>3800400645553</t>
  </si>
  <si>
    <t>โค 30 กก.</t>
  </si>
  <si>
    <t>ร้าน พรภิรมย์ ชูช่วย</t>
  </si>
  <si>
    <t>นางพรภิรมย์ ชูช่วย</t>
  </si>
  <si>
    <t>OKP-08-80-1,010/2568</t>
  </si>
  <si>
    <t>0954160909</t>
  </si>
  <si>
    <t>3800600066662</t>
  </si>
  <si>
    <t>ร้าน เอมอร ภู่พันธ์ตระกูล</t>
  </si>
  <si>
    <t>นางสาวเอมอร ภู่พันธ์ตระกูล</t>
  </si>
  <si>
    <t>OKP-08-80-1,011/2568</t>
  </si>
  <si>
    <t>0896920184</t>
  </si>
  <si>
    <t>3809700127092</t>
  </si>
  <si>
    <t>สุกร 200 กก.</t>
  </si>
  <si>
    <t>ร้าน ดีฟาร์ม ฟู้ดรีเทล สาขานครศรีธรรมราช</t>
  </si>
  <si>
    <t>นางสาววิภาดา รสมัย</t>
  </si>
  <si>
    <t>นางสาวปาริชาติ คงนุ้ย</t>
  </si>
  <si>
    <t xml:space="preserve">ร้าน ดีฟาร์ม ฟู้ดรีเทล สาขาทุ่งสง </t>
  </si>
  <si>
    <t>OKBr-P-08-80-1,013/2568</t>
  </si>
  <si>
    <t>OKBr-P-08-80-1,014/2568</t>
  </si>
  <si>
    <t>บริษัท ซีพี แอ็กซ์ตร้า จำกัด (มหาชน) สาขา ระนอง</t>
  </si>
  <si>
    <t>บริษัท ซีพี แอ็กซ์ตร้า จำกัด (มหาชน</t>
  </si>
  <si>
    <t>OKBr-P-D-08-85-1,017/2568</t>
  </si>
  <si>
    <t>บริษัท ซีพี แอ็กซ์ตร้า จำกัด (มหาชน) สาขา ไฮเปอร์มาร์เก็ต ระนอง</t>
  </si>
  <si>
    <t>OKBr-P-08-85-1,018/2568</t>
  </si>
  <si>
    <t>บริษัท ซีพี แอ็กซ์ตร้า จำกัด (มหาชน) สาขา มินิ ซุปเปอร์มาร์เก็ต ตลาดเทศบาล</t>
  </si>
  <si>
    <t>28/4-28/6</t>
  </si>
  <si>
    <t>OKBr-P-08-85-1,019/2568</t>
  </si>
  <si>
    <t>บริษัท ซีพี แอ็กซ์ตร้า จำกัด (มหาชน) สาขา CPFM ท่าเมือง-เมืองระนอง</t>
  </si>
  <si>
    <t>OKBr-P-08-85-1,020/2568</t>
  </si>
  <si>
    <t>บริษัท ซีพี แอ็กซ์ตร้า จำกัด (มหาชน) สาขา CPFM กระบุรี ระนอง</t>
  </si>
  <si>
    <t>159/20</t>
  </si>
  <si>
    <t>OKBr-P-08-85-1,021/2568</t>
  </si>
  <si>
    <t xml:space="preserve">บริษัท ซีพี แอ็กซ์ตร้า จำกัด (มหาชน) </t>
  </si>
  <si>
    <t>ร้าน เจ้ขาว หมูสด-ไก่สด</t>
  </si>
  <si>
    <t>นางเสาวณีย์ นาคสวัสดิ์</t>
  </si>
  <si>
    <t>OKBr-P-08-85-1,038/2568</t>
  </si>
  <si>
    <t>ร้าน เจ้หญิง หมูสด</t>
  </si>
  <si>
    <t>นางเสาวลักษณ์ จันทรชิต</t>
  </si>
  <si>
    <t>OKP-08-85-1,039/2568</t>
  </si>
  <si>
    <t>ร้าน ป้าเทิด หมูสด</t>
  </si>
  <si>
    <t>นางจรีวรรณ เทพประดิษฐ์</t>
  </si>
  <si>
    <t>OKP-08-85-1,040/2568</t>
  </si>
  <si>
    <t>ร้าน สุธาทิพย์ ไก่สด</t>
  </si>
  <si>
    <t>นางสาวสุธาทิพย์ สุคนธาภิรมย์</t>
  </si>
  <si>
    <t>OKBr-08-85-1,041/2568</t>
  </si>
  <si>
    <t xml:space="preserve">ตลาดเทศบาลเมืองระนอง </t>
  </si>
  <si>
    <t>29 เมษายน 2569</t>
  </si>
  <si>
    <t>ยกเลิก</t>
  </si>
  <si>
    <t>เนื้อไก่ เนื้อสุกร และ เนื้อเป็ด</t>
  </si>
  <si>
    <t>บริษัท ซีพี แอ็กซ์ตร้า จำกัด (มหาชน) สาขา แม็คโคร นครศรีธรรมราช</t>
  </si>
  <si>
    <t>บริษัท ซีพี แอ็กซ์ตร้า จำกัด (มหาชน) สาขา แม็คโคร ทุ่งสง</t>
  </si>
  <si>
    <t>บริษัท ซีพี แอ็กซ์ตร้า จำกัด (มหาชน) สาขา โลตัส โก เฟรช มหาวิทยาลัยราชภัฎนครศรีธรรมราช</t>
  </si>
  <si>
    <t xml:space="preserve">บริษัท ซีพี แอ็กซ์ตร้า จำกัด (มหาชน) สาขา โลตัส โก เฟรช ลานสกา </t>
  </si>
  <si>
    <t xml:space="preserve">บริษัท ซีพี แอ็กซ์ตร้า จำกัด (มหาชน) สาขา โลตัส โก เฟรช บางขัน </t>
  </si>
  <si>
    <t xml:space="preserve">บริษัท ซีพี แอ็กซ์ตร้า จำกัด (มหาชน) สาขา โลตัส โก เฟรช โคกบก </t>
  </si>
  <si>
    <t xml:space="preserve">บริษัท ซีพี แอ็กซ์ตร้า จำกัด (มหาชน) สาขา โลตัส โก เฟรช พิปูน </t>
  </si>
  <si>
    <t xml:space="preserve">บริษัท ซีพี แอ็กซ์ตร้า จำกัด (มหาชน) สาขา โลตัส โก เฟรช ฉวาง </t>
  </si>
  <si>
    <t xml:space="preserve">บริษัท ซีพี แอ็กซ์ตร้า จำกัด (มหาชน) สาขา โลตัส โก เฟรช ชะเมา </t>
  </si>
  <si>
    <t xml:space="preserve">บริษัท ซีพี แอ็กซ์ตร้า จำกัด (มหาชน) สาขา โลตัส โก เฟรช ชะอวด </t>
  </si>
  <si>
    <t xml:space="preserve">บริษัท ซีพี แอ็กซ์ตร้า จำกัด (มหาชน) สาขา โลตัส โก เฟรช หัวไทร </t>
  </si>
  <si>
    <t xml:space="preserve">บริษัท ซีพี แอ็กซ์ตร้า จำกัด (มหาชน) สาขา โลตัส โก เฟรช พรหมคีรี </t>
  </si>
  <si>
    <t xml:space="preserve">บริษัท ซีพี แอ็กซ์ตร้า จำกัด (มหาชน) สาขา โลตัส โก เฟรช ขนอม </t>
  </si>
  <si>
    <t xml:space="preserve">บริษัท ซีพี แอ็กซ์ตร้า จำกัด (มหาชน) สาขา โลตัส โก เฟรช บ่อล้อ </t>
  </si>
  <si>
    <t>บริษัท ซีพี แอ็กซ์ตร้า จำกัด (มหาชน) สาขา โลตัส โก เฟรช ซูเปอร์มาร์เก็ต ปากพนัง</t>
  </si>
  <si>
    <t>บริษัท ซีพี แอ็กซ์ตร้า จำกัด (มหาชน) สาขา โลตัส จันดี</t>
  </si>
  <si>
    <t>บริษัท ซีพี แอ็กซ์ตร้า จำกัด (มหาชน) สาขา โลตัส สิชล</t>
  </si>
  <si>
    <t>บริษัท ซีพี แอ็กซ์ตร้า จำกัด (มหาชน) สาขา โลตัส ท่าศาลา</t>
  </si>
  <si>
    <t>บริษัท ซีพี แอ็กซ์ตร้า จำกัด (มหาชน) สาขา โลตัส ทุ่งสง</t>
  </si>
  <si>
    <t>บริษัท ซีพี แอ็กซ์ตร้า จำกัด (มหาชน) สาขา โลตัส นครศรีธรรมราช</t>
  </si>
  <si>
    <t>บริษัท ซีพี แอ็กซ์ตร้า จำกัด (มหาชน) สาขา โลตัส โก เฟรช ปากนคร</t>
  </si>
  <si>
    <t>บริษัท ซีพี แอ็กซ์ตร้า จำกัด (มหาชน) สาขา โลตัส โก เฟรช ร่อนพิบูลย์</t>
  </si>
  <si>
    <t>บริษัท ซีพี แอ็กซ์ตร้า จำกัด (มหาชน) สาขา ซีพี เฟรชมาร์ท ชะอวด-วุฒิราษฎร์รังสฤษดิ์</t>
  </si>
  <si>
    <t>บริษัท ซีพี แอ็กซ์ตร้า จำกัด (มหาชน) สาขา ซีพี เฟรชมาร์ท ร่อนพิบูลย์</t>
  </si>
  <si>
    <t>บริษัท ซีพี แอ็กซ์ตร้า จำกัด (มหาชน) สาขา ซีพี เฟรชมาร์ท ปากพนัง</t>
  </si>
  <si>
    <t>บริษัท ซีพี แอ็กซ์ตร้า จำกัด (มหาชน) สาขา ซีพี เฟรชมาร์ท พรหมคีรี-พรหมโลก</t>
  </si>
  <si>
    <t>บริษัท ซีพี แอ็กซ์ตร้า จำกัด (มหาชน) สาขา ซีพี เฟรชมาร์ท สิชล</t>
  </si>
  <si>
    <t>บริษัท ซีพี แอ็กซ์ตร้า จำกัด (มหาชน) สาขา ซีพีเฟรชมาร์ท ถนนเอกนคร</t>
  </si>
  <si>
    <t>บริษัท ซีพี แอ็กซ์ตร้า จำกัด (มหาชน) สาขา ซีพีเฟรชมาร์ท ขนอม</t>
  </si>
  <si>
    <t>บริษัท ซีพี แอ็กซ์ตร้า จำกัด (มหาชน) สาขา ซีพีเฟรชมาร์ท ทุ่งใหญ่</t>
  </si>
  <si>
    <t>บริษัท ซีพี แอ็กซ์ตร้า จำกัด (มหาชน) สาขา ซีพีเฟรชมาร์ท ทุ่งสง</t>
  </si>
  <si>
    <t>บริษัท ซีพี แอ็กซ์ตร้า จำกัด (มหาชน) สาขา โลตัส โก เฟรช ตลาดเกียเจริญ</t>
  </si>
  <si>
    <t>บริษัท ซีพี แอ็กซ์ตร้า จำกัด (มหาชน) สาขา โลตัส โก เฟรช ถนนศรีธรรมโศก</t>
  </si>
  <si>
    <t>บริษัท ซีพี แอ็กซ์ตร้า จำกัด (มหาชน) สาขา โลตัส โก เฟรช ถนนยมราช</t>
  </si>
  <si>
    <t>บริษัท ซีพี แอ็กซ์ตร้า จำกัด (มหาชน) สาขา โลตัส โก เฟรช ทุ่งสง 2</t>
  </si>
  <si>
    <t xml:space="preserve">บริษัท ซีพี แอ็กซ์ตร้า จำกัด (มหาชน) สาขา โลตัส โก เฟรช ท่าแพ </t>
  </si>
  <si>
    <t>ร้าน ธนพรฟาร์ม</t>
  </si>
  <si>
    <t>นางธัญนันท์ มัชฌมามาลย์มาศ</t>
  </si>
  <si>
    <t>77/33</t>
  </si>
  <si>
    <t>ภักดี</t>
  </si>
  <si>
    <t>6 สิงหาคม 2568</t>
  </si>
  <si>
    <t>5 สิงหาคม 2571</t>
  </si>
  <si>
    <t>OKBr-P-08-85-1,088/2568</t>
  </si>
  <si>
    <t>ร้าน เดือนหมูสด</t>
  </si>
  <si>
    <t>นางสาวภคอร หนูไทย</t>
  </si>
  <si>
    <t>545/2</t>
  </si>
  <si>
    <t>OKBr-P-D-08-80-1,092/2568</t>
  </si>
  <si>
    <t>0648588184</t>
  </si>
  <si>
    <t>3801300347080</t>
  </si>
  <si>
    <t>ไก 100 กก. สุกร 100 กก. เป็ด 0.5 กก.</t>
  </si>
  <si>
    <t>ร้าน เจริญช็อป</t>
  </si>
  <si>
    <t>นางสาวดวงจันทร์ โสภากุ</t>
  </si>
  <si>
    <t>OKBr-P-08-80-1,093/2568</t>
  </si>
  <si>
    <t>0924180678</t>
  </si>
  <si>
    <t>1340900192963</t>
  </si>
  <si>
    <t>ไก่ 20 กก. สุกร 150 กก.</t>
  </si>
  <si>
    <t>ร้าน สุวารี ปรีชา</t>
  </si>
  <si>
    <t>นางสาวสุวารี ปรีชา</t>
  </si>
  <si>
    <t>172/1</t>
  </si>
  <si>
    <t>OKBr-P-08-80-1,094/2568</t>
  </si>
  <si>
    <t>0829194676</t>
  </si>
  <si>
    <t>1801300162872</t>
  </si>
  <si>
    <t>ไก่ 30 กก. สุกร 30 กก.</t>
  </si>
  <si>
    <t>ร้าน สาวนุ้ย ไก่สด</t>
  </si>
  <si>
    <t>นางสุฑาทิพย์ พิบูลย์</t>
  </si>
  <si>
    <t>OKBr-08-80-1,095/2568</t>
  </si>
  <si>
    <t>0943061679</t>
  </si>
  <si>
    <t>3570700521879</t>
  </si>
  <si>
    <t>ไก่ 20 กก.</t>
  </si>
  <si>
    <t>ร้าน อมร</t>
  </si>
  <si>
    <t>นายอมร ภู่พันธ์ตระกูล</t>
  </si>
  <si>
    <t>OKBr-P-08-80-1,096/2568</t>
  </si>
  <si>
    <t>0864747819</t>
  </si>
  <si>
    <t>3800700127076</t>
  </si>
  <si>
    <t>ร้าน จ.จาน</t>
  </si>
  <si>
    <t>นายธนดล ศรีแก้ว</t>
  </si>
  <si>
    <t>OKBr-08-80-1,097/2568</t>
  </si>
  <si>
    <t>0928295365</t>
  </si>
  <si>
    <t>3800900687255</t>
  </si>
  <si>
    <t xml:space="preserve">ตลาดเกษตรทุ่งสง </t>
  </si>
  <si>
    <t>ร้าน จงรักษ์ฟาร์ม</t>
  </si>
  <si>
    <t>นางสาวเพชรา โลกภิบาล</t>
  </si>
  <si>
    <t>OKBr-P-08-80-1,098/2568</t>
  </si>
  <si>
    <t>0869556180</t>
  </si>
  <si>
    <t>1800700106813</t>
  </si>
  <si>
    <t>ไก่ 20 กก. สุกร 200 กก.</t>
  </si>
  <si>
    <t>ไก่ 1,000 กก.</t>
  </si>
  <si>
    <t>ร้าน ต้อยหมูสด</t>
  </si>
  <si>
    <t>นายนิพพิชพล พรหมทิพย์</t>
  </si>
  <si>
    <t>200</t>
  </si>
  <si>
    <t>OKP-08-80-1,099/2568</t>
  </si>
  <si>
    <t>0817887166</t>
  </si>
  <si>
    <t>1939900246527</t>
  </si>
  <si>
    <t>สุกร 100 กก.</t>
  </si>
  <si>
    <t>ร้าน ใจฟู ฟู้ดส์ ช็อป</t>
  </si>
  <si>
    <t>นางสาวบุศรา บงกชสุวรรณ</t>
  </si>
  <si>
    <t>112/29</t>
  </si>
  <si>
    <t>ทุ่งสง-นครศรีธรรมราช</t>
  </si>
  <si>
    <t>OKBr-P-08-80-1,100/2568</t>
  </si>
  <si>
    <t>3770300504029</t>
  </si>
  <si>
    <t>ไก่ 100 กก. สุกร 20 กก.</t>
  </si>
  <si>
    <t>ร้าน ทริปเปิ้ลดีฟู้ด</t>
  </si>
  <si>
    <t>OKBr-P-D-08-80-1,101/2568</t>
  </si>
  <si>
    <t>ยกเลิกการรับรอง 5-9-68</t>
  </si>
  <si>
    <t>ร้าน นางสุมาลี มณีรัตน์</t>
  </si>
  <si>
    <t>นางสุมาลี มณีรัตน์</t>
  </si>
  <si>
    <t>59/15</t>
  </si>
  <si>
    <t>สำโรง</t>
  </si>
  <si>
    <t>5 กันยายน 2568</t>
  </si>
  <si>
    <t>4 กันยายน 2571</t>
  </si>
  <si>
    <t>OKBr-P-08-80-1,116/2568</t>
  </si>
  <si>
    <t>0803825058</t>
  </si>
  <si>
    <t>3809700082625</t>
  </si>
  <si>
    <t>ไก่ 50 กก. สุกร 20 กก.</t>
  </si>
  <si>
    <t>ร้าน นางบุษรา ชุมพล</t>
  </si>
  <si>
    <t>นางบุษรา ชุมพล</t>
  </si>
  <si>
    <t>104/2</t>
  </si>
  <si>
    <t>OKBr-P-08-80-1,117/2568</t>
  </si>
  <si>
    <t>0817389448</t>
  </si>
  <si>
    <t>1809900030860</t>
  </si>
  <si>
    <t>ไก่ 50 กก. สุกร 10 กก.</t>
  </si>
  <si>
    <t>บริษัท ซีพี แอ็กซ์ตร้า จำกัด (มหาชน) สาขา โลตัส โก เฟรช ตลาดปากเนตร</t>
  </si>
  <si>
    <t>99/13</t>
  </si>
  <si>
    <t>OKBr-P-08-80-1,118/2568</t>
  </si>
  <si>
    <t>บริษัท ซีพี แอ็กซ์ตร้า จำกัด (มหาชน) สาขา โลตัส โก เฟรช ตลาดแยกโรงเหล็ก</t>
  </si>
  <si>
    <t>454</t>
  </si>
  <si>
    <t>นบพิตำ</t>
  </si>
  <si>
    <t>OKBr-P-08-80-1,119/2568</t>
  </si>
  <si>
    <t>บริษัท ซีพี แอ็กซ์ตร้า จำกัด (มหาชน) สาขา โลตัส โก เฟรช หมู่บ้านเมืองทอง</t>
  </si>
  <si>
    <t>179/1</t>
  </si>
  <si>
    <t xml:space="preserve">ถนนวันดีโฆษิตกุลพร </t>
  </si>
  <si>
    <t>OKBr-P-08-80-1,120/2568</t>
  </si>
  <si>
    <t>ร้าน นางสาววนัสนันท์ เกิดศิริ</t>
  </si>
  <si>
    <t>OKP-08-80-1,121/2568</t>
  </si>
  <si>
    <t>รับรองใหม่กรณีใบรับรองเดิมขาดอายุเมือ 28-3-68</t>
  </si>
  <si>
    <t>ร้าน สุชีรา สมศิริ</t>
  </si>
  <si>
    <t>นางสาวสุชีรา สมศิริ</t>
  </si>
  <si>
    <t>17 กันยายน 2568</t>
  </si>
  <si>
    <t>16 กันยายน 2571</t>
  </si>
  <si>
    <t>OKP-08-80-1,122/2568</t>
  </si>
  <si>
    <t>0866847422</t>
  </si>
  <si>
    <t>3809700067677</t>
  </si>
  <si>
    <t>ร้าน หยกหมูสด</t>
  </si>
  <si>
    <t>นางหยก คงมีสี</t>
  </si>
  <si>
    <t>ทุ่งสง-นาบอน</t>
  </si>
  <si>
    <t>OKP-08-80-1,123/2568</t>
  </si>
  <si>
    <t>0872688457</t>
  </si>
  <si>
    <t>3809700120667</t>
  </si>
  <si>
    <t>ร้าน โกก็อกหมูสด</t>
  </si>
  <si>
    <t>นายภู่ริพันธ์ ภู่ทรัพย์เพชร</t>
  </si>
  <si>
    <t>OKP-08-80-1,124/2568</t>
  </si>
  <si>
    <t>0883841630</t>
  </si>
  <si>
    <t>3809700126525</t>
  </si>
  <si>
    <t>ร้าน เจ๊แมวหมูสด</t>
  </si>
  <si>
    <t>OKP-08-80-1,125/2568</t>
  </si>
  <si>
    <t>0841906629</t>
  </si>
  <si>
    <t>3809700126517</t>
  </si>
  <si>
    <t>นางสาวอรุณี แซ่เฮ่ง</t>
  </si>
  <si>
    <t>ร้าน ฝนหมูสด</t>
  </si>
  <si>
    <t>นางสาวจริญา ทองกิ้ม</t>
  </si>
  <si>
    <t>ยุทธศาสตร์</t>
  </si>
  <si>
    <t>OKP-08-80-1,126/2568</t>
  </si>
  <si>
    <t>0927675811</t>
  </si>
  <si>
    <t>1920600128644</t>
  </si>
  <si>
    <t>ร้าน สมหมายฟาร์ม 5</t>
  </si>
  <si>
    <t>นายประสงค์ หนูยศ</t>
  </si>
  <si>
    <t>333/22</t>
  </si>
  <si>
    <t>0818972751</t>
  </si>
  <si>
    <t>3930500715463</t>
  </si>
  <si>
    <t>OKBr-P-08-80-1,127/2568</t>
  </si>
  <si>
    <t>ร้าน ธนัชพร เชื้อดี</t>
  </si>
  <si>
    <t>นางสาวธนัชพร เชื้อดี</t>
  </si>
  <si>
    <t>262/75</t>
  </si>
  <si>
    <t>OKBr-08-80-1,128/2568</t>
  </si>
  <si>
    <t>0872811231</t>
  </si>
  <si>
    <t>3601101420455</t>
  </si>
  <si>
    <t>ร้าน กอแก้ว</t>
  </si>
  <si>
    <t>นายฤทธิวงศ์ ยี่สุ้น</t>
  </si>
  <si>
    <t>30/56</t>
  </si>
  <si>
    <t>OKBr-P-08-80-1,129/2568</t>
  </si>
  <si>
    <t>0836483321</t>
  </si>
  <si>
    <t>1849900007892</t>
  </si>
  <si>
    <t>ร้าน นัยนา อึ้งพินิจ</t>
  </si>
  <si>
    <t>นางสาวนัยนา อึ้งพินิจ</t>
  </si>
  <si>
    <t>OKBr-08-80-1,130/2568</t>
  </si>
  <si>
    <t>0818942016</t>
  </si>
  <si>
    <t>1959800041028</t>
  </si>
  <si>
    <t>ร้าน กับข้าวพ่อเฒ่าเบี้ยว</t>
  </si>
  <si>
    <t>นางกัณหา ส่งเสียง</t>
  </si>
  <si>
    <t>ท่าขึ้น</t>
  </si>
  <si>
    <t>OKBr-P-08-80-1,131/2568</t>
  </si>
  <si>
    <t>0629697272</t>
  </si>
  <si>
    <t>3801200526799</t>
  </si>
  <si>
    <t>ร้าน ญาณิศา อำมาตย์เอก</t>
  </si>
  <si>
    <t>นางสาวญาณิศา อำมาตย์เอก</t>
  </si>
  <si>
    <t>OKP-08-80-1,132/2568</t>
  </si>
  <si>
    <t>0958895592</t>
  </si>
  <si>
    <t>5801290005161</t>
  </si>
  <si>
    <t>ร้าน น้องบ่าวไก่สด</t>
  </si>
  <si>
    <t>นายสุบิณฑ์ สุกบางพงศ์</t>
  </si>
  <si>
    <t>OKBr-08-80-1,133/2568</t>
  </si>
  <si>
    <t>0966366631</t>
  </si>
  <si>
    <t>1809900206054</t>
  </si>
  <si>
    <t>OKP-08-69-726/2562 (ต่ออายุ)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</si>
</sst>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70000]d/mm/yyyy;@"/>
    <numFmt numFmtId="165" formatCode="dd/mm/yyyy;@"/>
    <numFmt numFmtId="166" formatCode="[$-F800]dddd\,\ mmmm\ dd\,\ yyyy"/>
    <numFmt numFmtId="167" formatCode="[$-107041E]d\ mmmm\ yyyy;@"/>
    <numFmt numFmtId="169" formatCode="[$-1010000]d/m/yy;@"/>
  </numFmts>
  <fonts count="3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PSK"/>
      <family val="2"/>
      <charset val="222"/>
    </font>
    <font>
      <sz val="16"/>
      <name val="TH Sarabun New"/>
      <family val="2"/>
      <charset val="22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4"/>
      <name val="TH Sarabun New"/>
      <family val="2"/>
    </font>
    <font>
      <sz val="14"/>
      <name val="TH SarabunPSK"/>
      <family val="2"/>
    </font>
    <font>
      <sz val="18"/>
      <color theme="1"/>
      <name val="TH SarabunPSK"/>
      <family val="2"/>
    </font>
    <font>
      <sz val="14"/>
      <name val="Cordia New"/>
      <family val="2"/>
    </font>
    <font>
      <sz val="16"/>
      <color theme="1"/>
      <name val="TH SarabunIT๙"/>
      <family val="2"/>
    </font>
    <font>
      <sz val="16"/>
      <color rgb="FFC00000"/>
      <name val="TH Sarabun New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  <charset val="222"/>
    </font>
    <font>
      <b/>
      <sz val="18"/>
      <name val="TH SarabunIT๙"/>
      <family val="2"/>
      <charset val="222"/>
    </font>
    <font>
      <b/>
      <sz val="18"/>
      <color theme="1"/>
      <name val="TH SarabunIT๙"/>
      <family val="2"/>
    </font>
    <font>
      <b/>
      <sz val="18"/>
      <color theme="5"/>
      <name val="TH SarabunIT๙"/>
      <family val="2"/>
      <charset val="222"/>
    </font>
    <font>
      <sz val="16"/>
      <color theme="5"/>
      <name val="TH Sarabun New"/>
      <family val="2"/>
      <charset val="222"/>
    </font>
    <font>
      <b/>
      <sz val="18"/>
      <color theme="8"/>
      <name val="TH SarabunIT๙"/>
      <family val="2"/>
      <charset val="222"/>
    </font>
    <font>
      <sz val="16"/>
      <color theme="8"/>
      <name val="TH Sarabun New"/>
      <family val="2"/>
      <charset val="222"/>
    </font>
    <font>
      <b/>
      <sz val="18"/>
      <color theme="9" tint="-0.249977111117893"/>
      <name val="TH SarabunIT๙"/>
      <family val="2"/>
      <charset val="222"/>
    </font>
    <font>
      <sz val="16"/>
      <color theme="9" tint="-0.249977111117893"/>
      <name val="TH Sarabun New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21" fillId="0" borderId="0"/>
  </cellStyleXfs>
  <cellXfs count="399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7" fillId="5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2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9" fontId="7" fillId="0" borderId="1" xfId="0" applyNumberFormat="1" applyFont="1" applyBorder="1"/>
    <xf numFmtId="0" fontId="5" fillId="0" borderId="1" xfId="0" applyFont="1" applyBorder="1"/>
    <xf numFmtId="49" fontId="7" fillId="0" borderId="1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3" fillId="5" borderId="1" xfId="0" applyFont="1" applyFill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5" borderId="1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 vertical="center"/>
    </xf>
    <xf numFmtId="15" fontId="5" fillId="5" borderId="1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6" fillId="2" borderId="1" xfId="0" applyFont="1" applyFill="1" applyBorder="1"/>
    <xf numFmtId="0" fontId="7" fillId="0" borderId="1" xfId="0" applyFont="1" applyBorder="1" applyAlignment="1">
      <alignment vertical="center"/>
    </xf>
    <xf numFmtId="0" fontId="7" fillId="3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vertical="center"/>
    </xf>
    <xf numFmtId="1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vertical="center"/>
    </xf>
    <xf numFmtId="15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49" fontId="3" fillId="5" borderId="1" xfId="0" applyNumberFormat="1" applyFont="1" applyFill="1" applyBorder="1"/>
    <xf numFmtId="49" fontId="3" fillId="5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0" fontId="6" fillId="0" borderId="1" xfId="0" applyFont="1" applyBorder="1" applyAlignment="1">
      <alignment horizontal="left"/>
    </xf>
    <xf numFmtId="0" fontId="6" fillId="3" borderId="1" xfId="0" applyFont="1" applyFill="1" applyBorder="1"/>
    <xf numFmtId="15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5" fillId="3" borderId="1" xfId="0" applyFont="1" applyFill="1" applyBorder="1"/>
    <xf numFmtId="165" fontId="5" fillId="5" borderId="1" xfId="0" applyNumberFormat="1" applyFont="1" applyFill="1" applyBorder="1"/>
    <xf numFmtId="167" fontId="7" fillId="0" borderId="1" xfId="0" applyNumberFormat="1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/>
    <xf numFmtId="0" fontId="7" fillId="7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0" fontId="3" fillId="2" borderId="1" xfId="2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49" fontId="5" fillId="0" borderId="1" xfId="0" applyNumberFormat="1" applyFont="1" applyBorder="1"/>
    <xf numFmtId="49" fontId="3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Border="1"/>
    <xf numFmtId="165" fontId="3" fillId="5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9" borderId="1" xfId="0" applyFont="1" applyFill="1" applyBorder="1"/>
    <xf numFmtId="165" fontId="3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/>
    <xf numFmtId="0" fontId="7" fillId="3" borderId="1" xfId="1" applyFont="1" applyFill="1" applyBorder="1" applyAlignment="1">
      <alignment horizontal="left" vertical="center"/>
    </xf>
    <xf numFmtId="0" fontId="5" fillId="7" borderId="1" xfId="0" applyFont="1" applyFill="1" applyBorder="1"/>
    <xf numFmtId="0" fontId="7" fillId="5" borderId="7" xfId="0" applyFont="1" applyFill="1" applyBorder="1"/>
    <xf numFmtId="49" fontId="7" fillId="7" borderId="1" xfId="0" applyNumberFormat="1" applyFont="1" applyFill="1" applyBorder="1" applyAlignment="1">
      <alignment horizontal="center"/>
    </xf>
    <xf numFmtId="0" fontId="7" fillId="5" borderId="1" xfId="2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5" fillId="10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7" fillId="5" borderId="8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49" fontId="1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/>
    <xf numFmtId="165" fontId="7" fillId="5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16" fillId="5" borderId="1" xfId="0" applyFont="1" applyFill="1" applyBorder="1" applyAlignment="1">
      <alignment horizontal="center"/>
    </xf>
    <xf numFmtId="0" fontId="16" fillId="0" borderId="1" xfId="0" applyFont="1" applyBorder="1"/>
    <xf numFmtId="0" fontId="17" fillId="5" borderId="1" xfId="0" applyFont="1" applyFill="1" applyBorder="1"/>
    <xf numFmtId="0" fontId="16" fillId="5" borderId="1" xfId="0" applyFont="1" applyFill="1" applyBorder="1" applyAlignment="1">
      <alignment horizontal="center" vertical="center"/>
    </xf>
    <xf numFmtId="15" fontId="16" fillId="0" borderId="1" xfId="0" applyNumberFormat="1" applyFont="1" applyBorder="1" applyAlignment="1">
      <alignment horizontal="center"/>
    </xf>
    <xf numFmtId="0" fontId="18" fillId="5" borderId="1" xfId="0" applyFont="1" applyFill="1" applyBorder="1"/>
    <xf numFmtId="49" fontId="18" fillId="5" borderId="1" xfId="0" applyNumberFormat="1" applyFont="1" applyFill="1" applyBorder="1" applyAlignment="1">
      <alignment vertical="center"/>
    </xf>
    <xf numFmtId="49" fontId="18" fillId="5" borderId="1" xfId="0" applyNumberFormat="1" applyFont="1" applyFill="1" applyBorder="1" applyAlignment="1">
      <alignment horizontal="center" vertical="center"/>
    </xf>
    <xf numFmtId="15" fontId="18" fillId="5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/>
    <xf numFmtId="49" fontId="7" fillId="5" borderId="1" xfId="0" applyNumberFormat="1" applyFont="1" applyFill="1" applyBorder="1" applyAlignment="1">
      <alignment horizontal="center" vertical="center"/>
    </xf>
    <xf numFmtId="15" fontId="7" fillId="5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5" fontId="5" fillId="3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/>
    </xf>
    <xf numFmtId="0" fontId="6" fillId="3" borderId="1" xfId="2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/>
    </xf>
    <xf numFmtId="165" fontId="6" fillId="7" borderId="8" xfId="0" applyNumberFormat="1" applyFont="1" applyFill="1" applyBorder="1" applyAlignment="1">
      <alignment horizontal="center"/>
    </xf>
    <xf numFmtId="0" fontId="6" fillId="7" borderId="1" xfId="0" applyFont="1" applyFill="1" applyBorder="1"/>
    <xf numFmtId="165" fontId="5" fillId="0" borderId="1" xfId="0" applyNumberFormat="1" applyFont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vertical="center"/>
    </xf>
    <xf numFmtId="0" fontId="7" fillId="2" borderId="1" xfId="2" applyFont="1" applyFill="1" applyBorder="1" applyAlignment="1">
      <alignment horizontal="left" vertical="center"/>
    </xf>
    <xf numFmtId="165" fontId="7" fillId="6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vertical="center"/>
    </xf>
    <xf numFmtId="0" fontId="6" fillId="7" borderId="2" xfId="0" applyFont="1" applyFill="1" applyBorder="1" applyAlignment="1">
      <alignment horizontal="left" vertical="center"/>
    </xf>
    <xf numFmtId="165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/>
    <xf numFmtId="165" fontId="7" fillId="0" borderId="1" xfId="0" applyNumberFormat="1" applyFont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0" fontId="3" fillId="5" borderId="2" xfId="0" applyFont="1" applyFill="1" applyBorder="1"/>
    <xf numFmtId="165" fontId="6" fillId="2" borderId="1" xfId="0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5" fontId="6" fillId="5" borderId="9" xfId="0" applyNumberFormat="1" applyFont="1" applyFill="1" applyBorder="1" applyAlignment="1">
      <alignment horizontal="center"/>
    </xf>
    <xf numFmtId="0" fontId="7" fillId="5" borderId="2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49" fontId="6" fillId="0" borderId="1" xfId="0" applyNumberFormat="1" applyFont="1" applyBorder="1"/>
    <xf numFmtId="0" fontId="5" fillId="11" borderId="1" xfId="0" applyFont="1" applyFill="1" applyBorder="1"/>
    <xf numFmtId="0" fontId="5" fillId="11" borderId="9" xfId="0" applyFont="1" applyFill="1" applyBorder="1"/>
    <xf numFmtId="0" fontId="6" fillId="4" borderId="9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0" borderId="9" xfId="0" applyFont="1" applyBorder="1"/>
    <xf numFmtId="49" fontId="6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165" fontId="6" fillId="4" borderId="8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0" fillId="4" borderId="0" xfId="0" applyFill="1"/>
    <xf numFmtId="0" fontId="3" fillId="2" borderId="1" xfId="0" applyFont="1" applyFill="1" applyBorder="1" applyAlignment="1">
      <alignment vertical="center"/>
    </xf>
    <xf numFmtId="0" fontId="5" fillId="4" borderId="0" xfId="0" applyFont="1" applyFill="1"/>
    <xf numFmtId="49" fontId="3" fillId="0" borderId="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49" fontId="2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167" fontId="11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3" borderId="1" xfId="0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16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2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1" fillId="4" borderId="1" xfId="0" applyFont="1" applyFill="1" applyBorder="1"/>
    <xf numFmtId="49" fontId="11" fillId="0" borderId="1" xfId="0" applyNumberFormat="1" applyFont="1" applyBorder="1"/>
    <xf numFmtId="49" fontId="3" fillId="0" borderId="8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167" fontId="23" fillId="5" borderId="1" xfId="0" applyNumberFormat="1" applyFont="1" applyFill="1" applyBorder="1" applyAlignment="1">
      <alignment horizontal="center"/>
    </xf>
    <xf numFmtId="0" fontId="23" fillId="0" borderId="0" xfId="0" applyFont="1"/>
    <xf numFmtId="49" fontId="5" fillId="0" borderId="8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3" borderId="1" xfId="2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23" fillId="5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167" fontId="26" fillId="5" borderId="1" xfId="0" applyNumberFormat="1" applyFont="1" applyFill="1" applyBorder="1" applyAlignment="1">
      <alignment horizontal="center"/>
    </xf>
    <xf numFmtId="0" fontId="25" fillId="0" borderId="0" xfId="0" applyFont="1"/>
    <xf numFmtId="49" fontId="26" fillId="5" borderId="1" xfId="0" applyNumberFormat="1" applyFont="1" applyFill="1" applyBorder="1" applyAlignment="1">
      <alignment horizontal="center"/>
    </xf>
    <xf numFmtId="49" fontId="26" fillId="5" borderId="1" xfId="0" applyNumberFormat="1" applyFont="1" applyFill="1" applyBorder="1" applyAlignment="1">
      <alignment horizontal="center" vertical="center"/>
    </xf>
    <xf numFmtId="15" fontId="26" fillId="0" borderId="1" xfId="0" applyNumberFormat="1" applyFont="1" applyBorder="1" applyAlignment="1">
      <alignment horizontal="center"/>
    </xf>
    <xf numFmtId="49" fontId="26" fillId="0" borderId="7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1" xfId="1" applyFont="1" applyBorder="1" applyAlignment="1">
      <alignment horizontal="left" vertical="center"/>
    </xf>
    <xf numFmtId="0" fontId="25" fillId="0" borderId="1" xfId="0" applyFont="1" applyBorder="1"/>
    <xf numFmtId="169" fontId="26" fillId="0" borderId="1" xfId="0" applyNumberFormat="1" applyFont="1" applyBorder="1" applyAlignment="1">
      <alignment horizontal="center" vertical="center"/>
    </xf>
    <xf numFmtId="15" fontId="25" fillId="0" borderId="1" xfId="0" applyNumberFormat="1" applyFont="1" applyBorder="1" applyAlignment="1">
      <alignment horizontal="center"/>
    </xf>
    <xf numFmtId="49" fontId="26" fillId="0" borderId="8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4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165" fontId="24" fillId="0" borderId="1" xfId="0" applyNumberFormat="1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49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/>
    <xf numFmtId="0" fontId="27" fillId="0" borderId="0" xfId="0" applyFont="1"/>
    <xf numFmtId="0" fontId="27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7" fontId="3" fillId="3" borderId="2" xfId="0" applyNumberFormat="1" applyFont="1" applyFill="1" applyBorder="1" applyAlignment="1">
      <alignment horizontal="center" vertical="center"/>
    </xf>
    <xf numFmtId="167" fontId="3" fillId="6" borderId="2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left"/>
    </xf>
    <xf numFmtId="0" fontId="26" fillId="5" borderId="1" xfId="0" applyFont="1" applyFill="1" applyBorder="1" applyAlignment="1">
      <alignment horizontal="left"/>
    </xf>
    <xf numFmtId="49" fontId="26" fillId="5" borderId="7" xfId="0" applyNumberFormat="1" applyFont="1" applyFill="1" applyBorder="1" applyAlignment="1">
      <alignment horizontal="center"/>
    </xf>
    <xf numFmtId="49" fontId="26" fillId="5" borderId="11" xfId="0" applyNumberFormat="1" applyFont="1" applyFill="1" applyBorder="1" applyAlignment="1">
      <alignment horizontal="center"/>
    </xf>
    <xf numFmtId="49" fontId="26" fillId="5" borderId="8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8" fillId="0" borderId="1" xfId="0" applyFont="1" applyBorder="1" applyAlignment="1">
      <alignment horizontal="center"/>
    </xf>
    <xf numFmtId="0" fontId="28" fillId="5" borderId="1" xfId="0" applyFont="1" applyFill="1" applyBorder="1" applyAlignment="1">
      <alignment horizontal="left" vertical="center"/>
    </xf>
    <xf numFmtId="0" fontId="28" fillId="0" borderId="1" xfId="0" applyFont="1" applyBorder="1"/>
    <xf numFmtId="49" fontId="28" fillId="0" borderId="1" xfId="0" applyNumberFormat="1" applyFont="1" applyBorder="1" applyAlignment="1">
      <alignment horizontal="center"/>
    </xf>
    <xf numFmtId="0" fontId="28" fillId="0" borderId="0" xfId="0" applyFont="1"/>
    <xf numFmtId="0" fontId="28" fillId="0" borderId="1" xfId="0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/>
    <xf numFmtId="0" fontId="29" fillId="0" borderId="0" xfId="0" applyFont="1"/>
    <xf numFmtId="0" fontId="30" fillId="0" borderId="1" xfId="0" applyFont="1" applyBorder="1" applyAlignment="1">
      <alignment horizontal="center"/>
    </xf>
    <xf numFmtId="0" fontId="30" fillId="5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left"/>
    </xf>
    <xf numFmtId="49" fontId="30" fillId="5" borderId="7" xfId="0" applyNumberFormat="1" applyFont="1" applyFill="1" applyBorder="1" applyAlignment="1">
      <alignment horizontal="center"/>
    </xf>
    <xf numFmtId="49" fontId="30" fillId="5" borderId="11" xfId="0" applyNumberFormat="1" applyFont="1" applyFill="1" applyBorder="1" applyAlignment="1">
      <alignment horizontal="center"/>
    </xf>
    <xf numFmtId="49" fontId="30" fillId="5" borderId="8" xfId="0" applyNumberFormat="1" applyFont="1" applyFill="1" applyBorder="1" applyAlignment="1">
      <alignment horizontal="center"/>
    </xf>
    <xf numFmtId="49" fontId="30" fillId="5" borderId="1" xfId="0" applyNumberFormat="1" applyFont="1" applyFill="1" applyBorder="1" applyAlignment="1">
      <alignment horizontal="center"/>
    </xf>
    <xf numFmtId="49" fontId="30" fillId="5" borderId="1" xfId="0" applyNumberFormat="1" applyFont="1" applyFill="1" applyBorder="1" applyAlignment="1">
      <alignment horizontal="center" vertical="center"/>
    </xf>
    <xf numFmtId="15" fontId="30" fillId="0" borderId="1" xfId="0" applyNumberFormat="1" applyFont="1" applyBorder="1" applyAlignment="1">
      <alignment horizontal="center"/>
    </xf>
    <xf numFmtId="49" fontId="30" fillId="0" borderId="7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6" fontId="30" fillId="5" borderId="1" xfId="0" applyNumberFormat="1" applyFont="1" applyFill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167" fontId="30" fillId="5" borderId="1" xfId="0" applyNumberFormat="1" applyFont="1" applyFill="1" applyBorder="1" applyAlignment="1">
      <alignment horizontal="center"/>
    </xf>
    <xf numFmtId="0" fontId="31" fillId="0" borderId="0" xfId="0" applyFont="1"/>
    <xf numFmtId="0" fontId="30" fillId="5" borderId="1" xfId="0" applyFont="1" applyFill="1" applyBorder="1" applyAlignment="1">
      <alignment horizontal="left" vertical="center"/>
    </xf>
    <xf numFmtId="0" fontId="30" fillId="0" borderId="1" xfId="2" applyFont="1" applyBorder="1" applyAlignment="1">
      <alignment horizontal="left" vertical="center"/>
    </xf>
    <xf numFmtId="49" fontId="30" fillId="0" borderId="7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center"/>
    </xf>
    <xf numFmtId="166" fontId="30" fillId="5" borderId="3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5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/>
    </xf>
    <xf numFmtId="0" fontId="32" fillId="0" borderId="7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167" fontId="32" fillId="5" borderId="1" xfId="0" applyNumberFormat="1" applyFont="1" applyFill="1" applyBorder="1" applyAlignment="1">
      <alignment horizontal="center"/>
    </xf>
    <xf numFmtId="0" fontId="33" fillId="0" borderId="0" xfId="0" applyFont="1"/>
    <xf numFmtId="0" fontId="32" fillId="5" borderId="1" xfId="0" applyFont="1" applyFill="1" applyBorder="1" applyAlignment="1">
      <alignment horizontal="left"/>
    </xf>
    <xf numFmtId="0" fontId="32" fillId="0" borderId="7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1" xfId="0" applyFont="1" applyBorder="1"/>
    <xf numFmtId="15" fontId="32" fillId="0" borderId="1" xfId="0" applyNumberFormat="1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1" xfId="1" applyFont="1" applyBorder="1" applyAlignment="1">
      <alignment horizontal="left" vertical="center"/>
    </xf>
    <xf numFmtId="169" fontId="32" fillId="0" borderId="1" xfId="0" applyNumberFormat="1" applyFont="1" applyBorder="1" applyAlignment="1">
      <alignment horizontal="center" vertical="center"/>
    </xf>
    <xf numFmtId="0" fontId="32" fillId="0" borderId="1" xfId="2" applyFont="1" applyBorder="1" applyAlignment="1">
      <alignment horizontal="left" vertical="center"/>
    </xf>
    <xf numFmtId="49" fontId="32" fillId="0" borderId="7" xfId="0" applyNumberFormat="1" applyFont="1" applyBorder="1" applyAlignment="1">
      <alignment horizontal="center"/>
    </xf>
  </cellXfs>
  <cellStyles count="4">
    <cellStyle name="Normal" xfId="0" builtinId="0"/>
    <cellStyle name="Normal 2" xfId="3" xr:uid="{00000000-0005-0000-0000-000000000000}"/>
    <cellStyle name="ปกติ 2" xfId="1" xr:uid="{00000000-0005-0000-0000-000002000000}"/>
    <cellStyle name="ปกติ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2"/>
  <sheetViews>
    <sheetView showGridLines="0" topLeftCell="A430" zoomScale="64" zoomScaleNormal="64" workbookViewId="0">
      <selection activeCell="A451" sqref="A451:L451"/>
    </sheetView>
  </sheetViews>
  <sheetFormatPr defaultRowHeight="15"/>
  <cols>
    <col min="3" max="3" width="49.7109375" bestFit="1" customWidth="1"/>
    <col min="4" max="4" width="30.85546875" bestFit="1" customWidth="1"/>
    <col min="11" max="11" width="11.140625" bestFit="1" customWidth="1"/>
    <col min="12" max="12" width="10.28515625" bestFit="1" customWidth="1"/>
    <col min="13" max="13" width="15.5703125" bestFit="1" customWidth="1"/>
    <col min="14" max="14" width="20.28515625" bestFit="1" customWidth="1"/>
    <col min="15" max="15" width="21.7109375" bestFit="1" customWidth="1"/>
  </cols>
  <sheetData>
    <row r="1" spans="1:15" s="93" customFormat="1" ht="20.25">
      <c r="A1" s="320" t="s">
        <v>1199</v>
      </c>
      <c r="B1" s="321" t="s">
        <v>1200</v>
      </c>
      <c r="C1" s="319" t="s">
        <v>10</v>
      </c>
      <c r="D1" s="319" t="s">
        <v>11</v>
      </c>
      <c r="E1" s="319" t="s">
        <v>1035</v>
      </c>
      <c r="F1" s="319"/>
      <c r="G1" s="319"/>
      <c r="H1" s="319"/>
      <c r="I1" s="319"/>
      <c r="J1" s="319"/>
      <c r="K1" s="315" t="s">
        <v>6</v>
      </c>
      <c r="L1" s="315" t="s">
        <v>1033</v>
      </c>
      <c r="M1" s="318" t="s">
        <v>1201</v>
      </c>
      <c r="N1" s="318"/>
      <c r="O1" s="318"/>
    </row>
    <row r="2" spans="1:15" s="93" customFormat="1" ht="20.25">
      <c r="A2" s="320"/>
      <c r="B2" s="321"/>
      <c r="C2" s="319"/>
      <c r="D2" s="319"/>
      <c r="E2" s="319" t="s">
        <v>0</v>
      </c>
      <c r="F2" s="319" t="s">
        <v>1</v>
      </c>
      <c r="G2" s="319" t="s">
        <v>2</v>
      </c>
      <c r="H2" s="319" t="s">
        <v>3</v>
      </c>
      <c r="I2" s="319" t="s">
        <v>4</v>
      </c>
      <c r="J2" s="319" t="s">
        <v>5</v>
      </c>
      <c r="K2" s="316"/>
      <c r="L2" s="316"/>
      <c r="M2" s="319" t="s">
        <v>1202</v>
      </c>
      <c r="N2" s="319"/>
      <c r="O2" s="319"/>
    </row>
    <row r="3" spans="1:15" s="93" customFormat="1" ht="20.25">
      <c r="A3" s="320"/>
      <c r="B3" s="321"/>
      <c r="C3" s="319"/>
      <c r="D3" s="319"/>
      <c r="E3" s="319"/>
      <c r="F3" s="319"/>
      <c r="G3" s="319"/>
      <c r="H3" s="319"/>
      <c r="I3" s="319"/>
      <c r="J3" s="319"/>
      <c r="K3" s="317"/>
      <c r="L3" s="317"/>
      <c r="M3" s="113" t="s">
        <v>7</v>
      </c>
      <c r="N3" s="114" t="s">
        <v>8</v>
      </c>
      <c r="O3" s="115" t="s">
        <v>9</v>
      </c>
    </row>
    <row r="4" spans="1:15" ht="21">
      <c r="A4" s="41">
        <v>1</v>
      </c>
      <c r="B4" s="38" t="s">
        <v>1203</v>
      </c>
      <c r="C4" s="36" t="s">
        <v>1204</v>
      </c>
      <c r="D4" s="36" t="s">
        <v>12</v>
      </c>
      <c r="E4" s="28">
        <v>119</v>
      </c>
      <c r="F4" s="28">
        <v>1</v>
      </c>
      <c r="G4" s="28"/>
      <c r="H4" s="28" t="s">
        <v>151</v>
      </c>
      <c r="I4" s="28" t="s">
        <v>22</v>
      </c>
      <c r="J4" s="28" t="s">
        <v>152</v>
      </c>
      <c r="K4" s="27" t="s">
        <v>1205</v>
      </c>
      <c r="L4" s="116"/>
      <c r="M4" s="117">
        <v>242277</v>
      </c>
      <c r="N4" s="118">
        <f>IF(ISBLANK(M4:M974),"",(DATE(YEAR(M4:M974)+3,MONTH(M4:M974),DAY(M4:M974)-1)))</f>
        <v>243372</v>
      </c>
      <c r="O4" s="35" t="s">
        <v>1206</v>
      </c>
    </row>
    <row r="5" spans="1:15" ht="21">
      <c r="A5" s="41">
        <v>2</v>
      </c>
      <c r="B5" s="38" t="s">
        <v>1207</v>
      </c>
      <c r="C5" s="36" t="s">
        <v>725</v>
      </c>
      <c r="D5" s="27" t="s">
        <v>12</v>
      </c>
      <c r="E5" s="28">
        <v>199</v>
      </c>
      <c r="F5" s="28">
        <v>5</v>
      </c>
      <c r="G5" s="28"/>
      <c r="H5" s="28" t="s">
        <v>726</v>
      </c>
      <c r="I5" s="28" t="s">
        <v>22</v>
      </c>
      <c r="J5" s="28" t="s">
        <v>759</v>
      </c>
      <c r="K5" s="27" t="s">
        <v>1208</v>
      </c>
      <c r="L5" s="43"/>
      <c r="M5" s="117">
        <v>242277</v>
      </c>
      <c r="N5" s="118">
        <f>IF(ISBLANK(M5:M1004),"",(DATE(YEAR(M5:M1004)+3,MONTH(M5:M1004),DAY(M5:M1004)-1)))</f>
        <v>243372</v>
      </c>
      <c r="O5" s="119" t="s">
        <v>1209</v>
      </c>
    </row>
    <row r="6" spans="1:15" ht="20.25">
      <c r="A6" s="41">
        <v>3</v>
      </c>
      <c r="B6" s="38" t="s">
        <v>1210</v>
      </c>
      <c r="C6" s="14" t="s">
        <v>1141</v>
      </c>
      <c r="D6" s="2" t="s">
        <v>12</v>
      </c>
      <c r="E6" s="8" t="s">
        <v>1211</v>
      </c>
      <c r="F6" s="8">
        <v>2</v>
      </c>
      <c r="G6" s="8" t="s">
        <v>20</v>
      </c>
      <c r="H6" s="8" t="s">
        <v>21</v>
      </c>
      <c r="I6" s="8" t="s">
        <v>22</v>
      </c>
      <c r="J6" s="8" t="s">
        <v>23</v>
      </c>
      <c r="K6" s="2" t="s">
        <v>1212</v>
      </c>
      <c r="L6" s="9"/>
      <c r="M6" s="117">
        <v>242277</v>
      </c>
      <c r="N6" s="118">
        <f>IF(ISBLANK(M6:M1007),"",(DATE(YEAR(M6:M1007)+3,MONTH(M6:M1007),DAY(M6:M1007)-1)))</f>
        <v>243372</v>
      </c>
      <c r="O6" s="16" t="s">
        <v>1213</v>
      </c>
    </row>
    <row r="7" spans="1:15" ht="20.25">
      <c r="A7" s="41">
        <v>4</v>
      </c>
      <c r="B7" s="38" t="s">
        <v>1214</v>
      </c>
      <c r="C7" s="14" t="s">
        <v>1142</v>
      </c>
      <c r="D7" s="2" t="s">
        <v>12</v>
      </c>
      <c r="E7" s="8">
        <v>638</v>
      </c>
      <c r="F7" s="8">
        <v>1</v>
      </c>
      <c r="G7" s="8"/>
      <c r="H7" s="8" t="s">
        <v>24</v>
      </c>
      <c r="I7" s="8" t="s">
        <v>25</v>
      </c>
      <c r="J7" s="8" t="s">
        <v>23</v>
      </c>
      <c r="K7" s="2" t="s">
        <v>1212</v>
      </c>
      <c r="L7" s="9"/>
      <c r="M7" s="117">
        <v>242277</v>
      </c>
      <c r="N7" s="118">
        <f>IF(ISBLANK(M7:M1008),"",(DATE(YEAR(M7:M1008)+3,MONTH(M7:M1008),DAY(M7:M1008)-1)))</f>
        <v>243372</v>
      </c>
      <c r="O7" s="16" t="s">
        <v>1215</v>
      </c>
    </row>
    <row r="8" spans="1:15" ht="20.25">
      <c r="A8" s="41">
        <v>5</v>
      </c>
      <c r="B8" s="38" t="s">
        <v>1216</v>
      </c>
      <c r="C8" s="14" t="s">
        <v>926</v>
      </c>
      <c r="D8" s="2" t="s">
        <v>12</v>
      </c>
      <c r="E8" s="8">
        <v>207</v>
      </c>
      <c r="F8" s="8">
        <v>9</v>
      </c>
      <c r="G8" s="8"/>
      <c r="H8" s="8" t="s">
        <v>927</v>
      </c>
      <c r="I8" s="8" t="s">
        <v>22</v>
      </c>
      <c r="J8" s="8" t="s">
        <v>832</v>
      </c>
      <c r="K8" s="2" t="s">
        <v>1217</v>
      </c>
      <c r="L8" s="74"/>
      <c r="M8" s="117">
        <v>242277</v>
      </c>
      <c r="N8" s="118">
        <f>IF(ISBLANK(M8:M1008),"",(DATE(YEAR(M8:M1008)+3,MONTH(M8:M1008),DAY(M8:M1008)-1)))</f>
        <v>243372</v>
      </c>
      <c r="O8" s="42" t="s">
        <v>1218</v>
      </c>
    </row>
    <row r="9" spans="1:15" ht="21">
      <c r="A9" s="41">
        <v>6</v>
      </c>
      <c r="B9" s="38" t="s">
        <v>1219</v>
      </c>
      <c r="C9" s="36" t="s">
        <v>322</v>
      </c>
      <c r="D9" s="27" t="s">
        <v>12</v>
      </c>
      <c r="E9" s="28">
        <v>77</v>
      </c>
      <c r="F9" s="28">
        <v>5</v>
      </c>
      <c r="G9" s="28"/>
      <c r="H9" s="28" t="s">
        <v>323</v>
      </c>
      <c r="I9" s="28" t="s">
        <v>22</v>
      </c>
      <c r="J9" s="28" t="s">
        <v>324</v>
      </c>
      <c r="K9" s="27" t="s">
        <v>1220</v>
      </c>
      <c r="L9" s="39"/>
      <c r="M9" s="117">
        <v>242277</v>
      </c>
      <c r="N9" s="118">
        <f>IF(ISBLANK(M9:M1047),"",(DATE(YEAR(M9:M1047)+3,MONTH(M9:M1047),DAY(M9:M1047)-1)))</f>
        <v>243372</v>
      </c>
      <c r="O9" s="25" t="s">
        <v>1221</v>
      </c>
    </row>
    <row r="10" spans="1:15" ht="21">
      <c r="A10" s="41">
        <v>7</v>
      </c>
      <c r="B10" s="38" t="s">
        <v>1222</v>
      </c>
      <c r="C10" s="36" t="s">
        <v>325</v>
      </c>
      <c r="D10" s="27" t="s">
        <v>12</v>
      </c>
      <c r="E10" s="31" t="s">
        <v>326</v>
      </c>
      <c r="F10" s="28">
        <v>5</v>
      </c>
      <c r="G10" s="28"/>
      <c r="H10" s="28" t="s">
        <v>327</v>
      </c>
      <c r="I10" s="28" t="s">
        <v>22</v>
      </c>
      <c r="J10" s="28" t="s">
        <v>324</v>
      </c>
      <c r="K10" s="27" t="s">
        <v>1220</v>
      </c>
      <c r="L10" s="39"/>
      <c r="M10" s="117">
        <v>242277</v>
      </c>
      <c r="N10" s="118">
        <f>IF(ISBLANK(M10:M1048),"",(DATE(YEAR(M10:M1048)+3,MONTH(M10:M1048),DAY(M10:M1048)-1)))</f>
        <v>243372</v>
      </c>
      <c r="O10" s="25" t="s">
        <v>1223</v>
      </c>
    </row>
    <row r="11" spans="1:15" ht="21">
      <c r="A11" s="41">
        <v>8</v>
      </c>
      <c r="B11" s="38" t="s">
        <v>1224</v>
      </c>
      <c r="C11" s="36" t="s">
        <v>328</v>
      </c>
      <c r="D11" s="27" t="s">
        <v>12</v>
      </c>
      <c r="E11" s="28" t="s">
        <v>1225</v>
      </c>
      <c r="F11" s="28"/>
      <c r="G11" s="28" t="s">
        <v>329</v>
      </c>
      <c r="H11" s="28" t="s">
        <v>330</v>
      </c>
      <c r="I11" s="28" t="s">
        <v>331</v>
      </c>
      <c r="J11" s="28" t="s">
        <v>324</v>
      </c>
      <c r="K11" s="27" t="s">
        <v>1220</v>
      </c>
      <c r="L11" s="39"/>
      <c r="M11" s="117">
        <v>242277</v>
      </c>
      <c r="N11" s="118">
        <f>IF(ISBLANK(M11:M1049),"",(DATE(YEAR(M11:M1049)+3,MONTH(M11:M1049),DAY(M11:M1049)-1)))</f>
        <v>243372</v>
      </c>
      <c r="O11" s="25" t="s">
        <v>1226</v>
      </c>
    </row>
    <row r="12" spans="1:15" ht="21">
      <c r="A12" s="41">
        <v>9</v>
      </c>
      <c r="B12" s="38" t="s">
        <v>1227</v>
      </c>
      <c r="C12" s="36" t="s">
        <v>332</v>
      </c>
      <c r="D12" s="27" t="s">
        <v>12</v>
      </c>
      <c r="E12" s="28">
        <v>365</v>
      </c>
      <c r="F12" s="28">
        <v>1</v>
      </c>
      <c r="G12" s="28"/>
      <c r="H12" s="28" t="s">
        <v>333</v>
      </c>
      <c r="I12" s="28" t="s">
        <v>334</v>
      </c>
      <c r="J12" s="28" t="s">
        <v>324</v>
      </c>
      <c r="K12" s="27" t="s">
        <v>1220</v>
      </c>
      <c r="L12" s="39"/>
      <c r="M12" s="117">
        <v>242277</v>
      </c>
      <c r="N12" s="118">
        <f>IF(ISBLANK(M12:M1050),"",(DATE(YEAR(M12:M1050)+3,MONTH(M12:M1050),DAY(M12:M1050)-1)))</f>
        <v>243372</v>
      </c>
      <c r="O12" s="25" t="s">
        <v>1228</v>
      </c>
    </row>
    <row r="13" spans="1:15" ht="20.25">
      <c r="A13" s="41">
        <v>10</v>
      </c>
      <c r="B13" s="38" t="s">
        <v>1229</v>
      </c>
      <c r="C13" s="14" t="s">
        <v>645</v>
      </c>
      <c r="D13" s="2" t="s">
        <v>12</v>
      </c>
      <c r="E13" s="8" t="s">
        <v>1230</v>
      </c>
      <c r="F13" s="8">
        <v>2</v>
      </c>
      <c r="G13" s="8"/>
      <c r="H13" s="8" t="s">
        <v>646</v>
      </c>
      <c r="I13" s="8" t="s">
        <v>22</v>
      </c>
      <c r="J13" s="8" t="s">
        <v>647</v>
      </c>
      <c r="K13" s="2" t="s">
        <v>1231</v>
      </c>
      <c r="L13" s="120"/>
      <c r="M13" s="117">
        <v>242277</v>
      </c>
      <c r="N13" s="118">
        <f>IF(ISBLANK(M13:M963),"",(DATE(YEAR(M13:M963)+3,MONTH(M13:M963),DAY(M13:M963)-1)))</f>
        <v>243372</v>
      </c>
      <c r="O13" s="23" t="s">
        <v>1232</v>
      </c>
    </row>
    <row r="14" spans="1:15" ht="21">
      <c r="A14" s="41">
        <v>11</v>
      </c>
      <c r="B14" s="38" t="s">
        <v>1233</v>
      </c>
      <c r="C14" s="36" t="s">
        <v>459</v>
      </c>
      <c r="D14" s="27" t="s">
        <v>12</v>
      </c>
      <c r="E14" s="33">
        <v>216</v>
      </c>
      <c r="F14" s="28">
        <v>4</v>
      </c>
      <c r="G14" s="28" t="s">
        <v>460</v>
      </c>
      <c r="H14" s="28" t="s">
        <v>461</v>
      </c>
      <c r="I14" s="28" t="s">
        <v>22</v>
      </c>
      <c r="J14" s="28" t="s">
        <v>462</v>
      </c>
      <c r="K14" s="27" t="s">
        <v>1234</v>
      </c>
      <c r="L14" s="43"/>
      <c r="M14" s="117">
        <v>242277</v>
      </c>
      <c r="N14" s="118">
        <f>IF(ISBLANK(M14:M1433),"",(DATE(YEAR(M14:M1433)+3,MONTH(M14:M1433),DAY(M14:M1433)-1)))</f>
        <v>243372</v>
      </c>
      <c r="O14" s="35" t="s">
        <v>1235</v>
      </c>
    </row>
    <row r="15" spans="1:15" ht="21">
      <c r="A15" s="41">
        <v>12</v>
      </c>
      <c r="B15" s="38" t="s">
        <v>1236</v>
      </c>
      <c r="C15" s="36" t="s">
        <v>463</v>
      </c>
      <c r="D15" s="27" t="s">
        <v>12</v>
      </c>
      <c r="E15" s="33">
        <v>216</v>
      </c>
      <c r="F15" s="28">
        <v>4</v>
      </c>
      <c r="G15" s="28" t="s">
        <v>460</v>
      </c>
      <c r="H15" s="28" t="s">
        <v>461</v>
      </c>
      <c r="I15" s="28" t="s">
        <v>22</v>
      </c>
      <c r="J15" s="28" t="s">
        <v>462</v>
      </c>
      <c r="K15" s="27" t="s">
        <v>1234</v>
      </c>
      <c r="L15" s="43"/>
      <c r="M15" s="117">
        <v>242277</v>
      </c>
      <c r="N15" s="118">
        <f>IF(ISBLANK(M15:M1434),"",(DATE(YEAR(M15:M1434)+3,MONTH(M15:M1434),DAY(M15:M1434)-1)))</f>
        <v>243372</v>
      </c>
      <c r="O15" s="35" t="s">
        <v>1237</v>
      </c>
    </row>
    <row r="16" spans="1:15" ht="21">
      <c r="A16" s="41">
        <v>13</v>
      </c>
      <c r="B16" s="38" t="s">
        <v>1238</v>
      </c>
      <c r="C16" s="36" t="s">
        <v>464</v>
      </c>
      <c r="D16" s="27" t="s">
        <v>12</v>
      </c>
      <c r="E16" s="28" t="s">
        <v>1239</v>
      </c>
      <c r="F16" s="28">
        <v>6</v>
      </c>
      <c r="G16" s="28"/>
      <c r="H16" s="28" t="s">
        <v>465</v>
      </c>
      <c r="I16" s="28" t="s">
        <v>466</v>
      </c>
      <c r="J16" s="28" t="s">
        <v>462</v>
      </c>
      <c r="K16" s="27" t="s">
        <v>1234</v>
      </c>
      <c r="L16" s="43"/>
      <c r="M16" s="117">
        <v>242277</v>
      </c>
      <c r="N16" s="118">
        <f>IF(ISBLANK(M16:M1435),"",(DATE(YEAR(M16:M1435)+3,MONTH(M16:M1435),DAY(M16:M1435)-1)))</f>
        <v>243372</v>
      </c>
      <c r="O16" s="35" t="s">
        <v>1240</v>
      </c>
    </row>
    <row r="17" spans="1:15" ht="21">
      <c r="A17" s="41">
        <v>14</v>
      </c>
      <c r="B17" s="38" t="s">
        <v>1241</v>
      </c>
      <c r="C17" s="36" t="s">
        <v>467</v>
      </c>
      <c r="D17" s="27" t="s">
        <v>12</v>
      </c>
      <c r="E17" s="28">
        <v>199</v>
      </c>
      <c r="F17" s="28">
        <v>3</v>
      </c>
      <c r="G17" s="28"/>
      <c r="H17" s="28" t="s">
        <v>468</v>
      </c>
      <c r="I17" s="28" t="s">
        <v>466</v>
      </c>
      <c r="J17" s="28" t="s">
        <v>462</v>
      </c>
      <c r="K17" s="27" t="s">
        <v>1234</v>
      </c>
      <c r="L17" s="43"/>
      <c r="M17" s="117">
        <v>242277</v>
      </c>
      <c r="N17" s="118">
        <f>IF(ISBLANK(M17:M1436),"",(DATE(YEAR(M17:M1436)+3,MONTH(M17:M1436),DAY(M17:M1436)-1)))</f>
        <v>243372</v>
      </c>
      <c r="O17" s="35" t="s">
        <v>1242</v>
      </c>
    </row>
    <row r="18" spans="1:15" ht="21">
      <c r="A18" s="41">
        <v>15</v>
      </c>
      <c r="B18" s="38" t="s">
        <v>1243</v>
      </c>
      <c r="C18" s="36" t="s">
        <v>233</v>
      </c>
      <c r="D18" s="42" t="s">
        <v>16</v>
      </c>
      <c r="E18" s="8" t="s">
        <v>1244</v>
      </c>
      <c r="F18" s="8"/>
      <c r="G18" s="2" t="s">
        <v>67</v>
      </c>
      <c r="H18" s="8" t="s">
        <v>234</v>
      </c>
      <c r="I18" s="8" t="s">
        <v>235</v>
      </c>
      <c r="J18" s="8" t="s">
        <v>236</v>
      </c>
      <c r="K18" s="2" t="s">
        <v>1245</v>
      </c>
      <c r="L18" s="8"/>
      <c r="M18" s="117">
        <v>242277</v>
      </c>
      <c r="N18" s="118">
        <f>IF(ISBLANK(M18:M964),"",(DATE(YEAR(M18:M964)+3,MONTH(M18:M964),DAY(M18:M964)-1)))</f>
        <v>243372</v>
      </c>
      <c r="O18" s="42" t="s">
        <v>1246</v>
      </c>
    </row>
    <row r="19" spans="1:15" ht="21">
      <c r="A19" s="41">
        <v>16</v>
      </c>
      <c r="B19" s="38" t="s">
        <v>1247</v>
      </c>
      <c r="C19" s="36" t="s">
        <v>1034</v>
      </c>
      <c r="D19" s="58" t="s">
        <v>13</v>
      </c>
      <c r="E19" s="28">
        <v>138</v>
      </c>
      <c r="F19" s="28"/>
      <c r="G19" s="28" t="s">
        <v>832</v>
      </c>
      <c r="H19" s="28" t="s">
        <v>833</v>
      </c>
      <c r="I19" s="28" t="s">
        <v>22</v>
      </c>
      <c r="J19" s="28" t="s">
        <v>834</v>
      </c>
      <c r="K19" s="27" t="s">
        <v>1118</v>
      </c>
      <c r="L19" s="117"/>
      <c r="M19" s="117">
        <v>242277</v>
      </c>
      <c r="N19" s="118">
        <f>IF(ISBLANK(M19:M1005),"",(DATE(YEAR(M19:M1005)+3,MONTH(M19:M1005),DAY(M19:M1005)-1)))</f>
        <v>243372</v>
      </c>
      <c r="O19" s="25" t="s">
        <v>1248</v>
      </c>
    </row>
    <row r="20" spans="1:15" ht="20.25">
      <c r="A20" s="41">
        <v>17</v>
      </c>
      <c r="B20" s="38" t="s">
        <v>1249</v>
      </c>
      <c r="C20" s="14" t="s">
        <v>947</v>
      </c>
      <c r="D20" s="42" t="s">
        <v>948</v>
      </c>
      <c r="E20" s="8">
        <v>173</v>
      </c>
      <c r="F20" s="8">
        <v>1</v>
      </c>
      <c r="G20" s="8"/>
      <c r="H20" s="8" t="s">
        <v>949</v>
      </c>
      <c r="I20" s="8" t="s">
        <v>950</v>
      </c>
      <c r="J20" s="8" t="s">
        <v>832</v>
      </c>
      <c r="K20" s="2" t="s">
        <v>1217</v>
      </c>
      <c r="L20" s="74"/>
      <c r="M20" s="121">
        <v>242238</v>
      </c>
      <c r="N20" s="118">
        <f>IF(ISBLANK(M20:M850),"",(DATE(YEAR(M20:M850)+3,MONTH(M20:M850),DAY(M20:M850)-1)))</f>
        <v>243333</v>
      </c>
      <c r="O20" s="47" t="s">
        <v>1250</v>
      </c>
    </row>
    <row r="21" spans="1:15" ht="20.25">
      <c r="A21" s="41">
        <v>18</v>
      </c>
      <c r="B21" s="38" t="s">
        <v>1251</v>
      </c>
      <c r="C21" s="14" t="s">
        <v>945</v>
      </c>
      <c r="D21" s="42" t="s">
        <v>946</v>
      </c>
      <c r="E21" s="8">
        <v>410</v>
      </c>
      <c r="F21" s="8">
        <v>1</v>
      </c>
      <c r="G21" s="8"/>
      <c r="H21" s="8" t="s">
        <v>939</v>
      </c>
      <c r="I21" s="8" t="s">
        <v>940</v>
      </c>
      <c r="J21" s="8" t="s">
        <v>832</v>
      </c>
      <c r="K21" s="2" t="s">
        <v>1217</v>
      </c>
      <c r="L21" s="42"/>
      <c r="M21" s="122">
        <v>242238</v>
      </c>
      <c r="N21" s="118">
        <f>IF(ISBLANK(M21:M1007),"",(DATE(YEAR(M21:M1007)+3,MONTH(M21:M1007),DAY(M21:M1007)-1)))</f>
        <v>243333</v>
      </c>
      <c r="O21" s="42" t="s">
        <v>1252</v>
      </c>
    </row>
    <row r="22" spans="1:15" ht="21">
      <c r="A22" s="41">
        <v>19</v>
      </c>
      <c r="B22" s="38" t="s">
        <v>1253</v>
      </c>
      <c r="C22" s="36" t="s">
        <v>1254</v>
      </c>
      <c r="D22" s="30" t="s">
        <v>15</v>
      </c>
      <c r="E22" s="28" t="s">
        <v>1255</v>
      </c>
      <c r="F22" s="28">
        <v>1</v>
      </c>
      <c r="G22" s="28"/>
      <c r="H22" s="28" t="s">
        <v>469</v>
      </c>
      <c r="I22" s="28" t="s">
        <v>470</v>
      </c>
      <c r="J22" s="28" t="s">
        <v>462</v>
      </c>
      <c r="K22" s="27" t="s">
        <v>1234</v>
      </c>
      <c r="L22" s="43"/>
      <c r="M22" s="117">
        <v>242277</v>
      </c>
      <c r="N22" s="118">
        <f>IF(ISBLANK(M22:M1437),"",(DATE(YEAR(M22:M1437)+3,MONTH(M22:M1437),DAY(M22:M1437)-1)))</f>
        <v>243372</v>
      </c>
      <c r="O22" s="35" t="s">
        <v>1256</v>
      </c>
    </row>
    <row r="23" spans="1:15" ht="20.25">
      <c r="A23" s="41">
        <v>20</v>
      </c>
      <c r="B23" s="123" t="s">
        <v>1257</v>
      </c>
      <c r="C23" s="14" t="s">
        <v>648</v>
      </c>
      <c r="D23" s="42" t="s">
        <v>16</v>
      </c>
      <c r="E23" s="8" t="s">
        <v>1258</v>
      </c>
      <c r="F23" s="8"/>
      <c r="G23" s="8" t="s">
        <v>649</v>
      </c>
      <c r="H23" s="8" t="s">
        <v>650</v>
      </c>
      <c r="I23" s="8" t="s">
        <v>22</v>
      </c>
      <c r="J23" s="8" t="s">
        <v>647</v>
      </c>
      <c r="K23" s="2" t="s">
        <v>1259</v>
      </c>
      <c r="L23" s="43" t="s">
        <v>1260</v>
      </c>
      <c r="M23" s="117">
        <v>242277</v>
      </c>
      <c r="N23" s="118">
        <f>IF(ISBLANK(M23:M965),"",(DATE(YEAR(M23:M965)+3,MONTH(M23:M965),DAY(M23:M965)-1)))</f>
        <v>243372</v>
      </c>
      <c r="O23" s="47" t="s">
        <v>1261</v>
      </c>
    </row>
    <row r="24" spans="1:15" ht="21">
      <c r="A24" s="41">
        <v>21</v>
      </c>
      <c r="B24" s="123" t="s">
        <v>1262</v>
      </c>
      <c r="C24" s="36" t="s">
        <v>727</v>
      </c>
      <c r="D24" s="29" t="s">
        <v>16</v>
      </c>
      <c r="E24" s="28" t="s">
        <v>1263</v>
      </c>
      <c r="F24" s="28">
        <v>11</v>
      </c>
      <c r="G24" s="28"/>
      <c r="H24" s="28" t="s">
        <v>726</v>
      </c>
      <c r="I24" s="28" t="s">
        <v>22</v>
      </c>
      <c r="J24" s="28" t="s">
        <v>759</v>
      </c>
      <c r="K24" s="27" t="s">
        <v>1208</v>
      </c>
      <c r="L24" s="43"/>
      <c r="M24" s="117">
        <v>242277</v>
      </c>
      <c r="N24" s="118">
        <f>IF(ISBLANK(M24:M1005),"",(DATE(YEAR(M24:M1005)+3,MONTH(M24:M1005),DAY(M24:M1005)-1)))</f>
        <v>243372</v>
      </c>
      <c r="O24" s="119" t="s">
        <v>1264</v>
      </c>
    </row>
    <row r="25" spans="1:15" ht="21">
      <c r="A25" s="41">
        <v>22</v>
      </c>
      <c r="B25" s="38" t="s">
        <v>1265</v>
      </c>
      <c r="C25" s="36" t="s">
        <v>835</v>
      </c>
      <c r="D25" s="27" t="s">
        <v>12</v>
      </c>
      <c r="E25" s="28">
        <v>89</v>
      </c>
      <c r="F25" s="28">
        <v>2</v>
      </c>
      <c r="G25" s="28"/>
      <c r="H25" s="28" t="s">
        <v>836</v>
      </c>
      <c r="I25" s="28" t="s">
        <v>22</v>
      </c>
      <c r="J25" s="28" t="s">
        <v>834</v>
      </c>
      <c r="K25" s="27" t="s">
        <v>1118</v>
      </c>
      <c r="L25" s="117"/>
      <c r="M25" s="117">
        <v>242277</v>
      </c>
      <c r="N25" s="118">
        <f>IF(ISBLANK(M23:M1006),"",(DATE(YEAR(M23:M1006)+3,MONTH(M23:M1006),DAY(M23:M1006)-1)))</f>
        <v>243372</v>
      </c>
      <c r="O25" s="119" t="s">
        <v>1266</v>
      </c>
    </row>
    <row r="26" spans="1:15" ht="21">
      <c r="A26" s="41">
        <v>23</v>
      </c>
      <c r="B26" s="38" t="s">
        <v>1267</v>
      </c>
      <c r="C26" s="36" t="s">
        <v>153</v>
      </c>
      <c r="D26" s="61" t="s">
        <v>16</v>
      </c>
      <c r="E26" s="28" t="s">
        <v>1268</v>
      </c>
      <c r="F26" s="28">
        <v>7</v>
      </c>
      <c r="G26" s="28"/>
      <c r="H26" s="28" t="s">
        <v>154</v>
      </c>
      <c r="I26" s="28" t="s">
        <v>154</v>
      </c>
      <c r="J26" s="28" t="s">
        <v>152</v>
      </c>
      <c r="K26" s="27" t="s">
        <v>1205</v>
      </c>
      <c r="L26" s="116"/>
      <c r="M26" s="117">
        <v>242277</v>
      </c>
      <c r="N26" s="118">
        <f>IF(ISBLANK(M26:M966),"",(DATE(YEAR(M26:M966)+3,MONTH(M26:M966),DAY(M26:M966)-1)))</f>
        <v>243372</v>
      </c>
      <c r="O26" s="29" t="s">
        <v>1269</v>
      </c>
    </row>
    <row r="27" spans="1:15" ht="21">
      <c r="A27" s="41">
        <v>24</v>
      </c>
      <c r="B27" s="38" t="s">
        <v>1270</v>
      </c>
      <c r="C27" s="36" t="s">
        <v>155</v>
      </c>
      <c r="D27" s="61" t="s">
        <v>16</v>
      </c>
      <c r="E27" s="28">
        <v>299</v>
      </c>
      <c r="F27" s="28">
        <v>2</v>
      </c>
      <c r="G27" s="28"/>
      <c r="H27" s="28" t="s">
        <v>156</v>
      </c>
      <c r="I27" s="28" t="s">
        <v>157</v>
      </c>
      <c r="J27" s="28" t="s">
        <v>152</v>
      </c>
      <c r="K27" s="27" t="s">
        <v>1205</v>
      </c>
      <c r="L27" s="116"/>
      <c r="M27" s="117">
        <v>242277</v>
      </c>
      <c r="N27" s="118">
        <f>IF(ISBLANK(M27:M967),"",(DATE(YEAR(M27:M967)+3,MONTH(M27:M967),DAY(M27:M967)-1)))</f>
        <v>243372</v>
      </c>
      <c r="O27" s="29" t="s">
        <v>1271</v>
      </c>
    </row>
    <row r="28" spans="1:15" ht="21">
      <c r="A28" s="41">
        <v>25</v>
      </c>
      <c r="B28" s="38" t="s">
        <v>1272</v>
      </c>
      <c r="C28" s="36" t="s">
        <v>471</v>
      </c>
      <c r="D28" s="58" t="s">
        <v>13</v>
      </c>
      <c r="E28" s="28">
        <v>88</v>
      </c>
      <c r="F28" s="28">
        <v>10</v>
      </c>
      <c r="G28" s="28"/>
      <c r="H28" s="28" t="s">
        <v>472</v>
      </c>
      <c r="I28" s="28" t="s">
        <v>22</v>
      </c>
      <c r="J28" s="28" t="s">
        <v>462</v>
      </c>
      <c r="K28" s="27" t="s">
        <v>1234</v>
      </c>
      <c r="L28" s="43"/>
      <c r="M28" s="117">
        <v>242277</v>
      </c>
      <c r="N28" s="118">
        <f>IF(ISBLANK(M28:M1438),"",(DATE(YEAR(M28:M1438)+3,MONTH(M28:M1438),DAY(M28:M1438)-1)))</f>
        <v>243372</v>
      </c>
      <c r="O28" s="29" t="s">
        <v>1273</v>
      </c>
    </row>
    <row r="29" spans="1:15" ht="21">
      <c r="A29" s="41">
        <v>26</v>
      </c>
      <c r="B29" s="38" t="s">
        <v>1274</v>
      </c>
      <c r="C29" s="36" t="s">
        <v>1275</v>
      </c>
      <c r="D29" s="58" t="s">
        <v>13</v>
      </c>
      <c r="E29" s="28" t="s">
        <v>1276</v>
      </c>
      <c r="F29" s="28">
        <v>3</v>
      </c>
      <c r="G29" s="28" t="s">
        <v>473</v>
      </c>
      <c r="H29" s="28" t="s">
        <v>474</v>
      </c>
      <c r="I29" s="28" t="s">
        <v>475</v>
      </c>
      <c r="J29" s="28" t="s">
        <v>462</v>
      </c>
      <c r="K29" s="27" t="s">
        <v>1234</v>
      </c>
      <c r="L29" s="43"/>
      <c r="M29" s="117">
        <v>242277</v>
      </c>
      <c r="N29" s="118">
        <f>IF(ISBLANK(M29:M1439),"",(DATE(YEAR(M29:M1439)+3,MONTH(M29:M1439),DAY(M29:M1439)-1)))</f>
        <v>243372</v>
      </c>
      <c r="O29" s="29" t="s">
        <v>1277</v>
      </c>
    </row>
    <row r="30" spans="1:15" ht="21">
      <c r="A30" s="41">
        <v>27</v>
      </c>
      <c r="B30" s="38" t="s">
        <v>1278</v>
      </c>
      <c r="C30" s="36" t="s">
        <v>476</v>
      </c>
      <c r="D30" s="58" t="s">
        <v>13</v>
      </c>
      <c r="E30" s="28" t="s">
        <v>1279</v>
      </c>
      <c r="F30" s="28">
        <v>2</v>
      </c>
      <c r="G30" s="28"/>
      <c r="H30" s="28" t="s">
        <v>465</v>
      </c>
      <c r="I30" s="28" t="s">
        <v>466</v>
      </c>
      <c r="J30" s="28" t="s">
        <v>462</v>
      </c>
      <c r="K30" s="27" t="s">
        <v>1234</v>
      </c>
      <c r="L30" s="43"/>
      <c r="M30" s="117">
        <v>242277</v>
      </c>
      <c r="N30" s="118">
        <f>IF(ISBLANK(M30:M1440),"",(DATE(YEAR(M30:M1440)+3,MONTH(M30:M1440),DAY(M30:M1440)-1)))</f>
        <v>243372</v>
      </c>
      <c r="O30" s="29" t="s">
        <v>1280</v>
      </c>
    </row>
    <row r="31" spans="1:15" ht="20.25">
      <c r="A31" s="41">
        <v>28</v>
      </c>
      <c r="B31" s="38" t="s">
        <v>1281</v>
      </c>
      <c r="C31" s="14" t="s">
        <v>1282</v>
      </c>
      <c r="D31" s="3" t="s">
        <v>13</v>
      </c>
      <c r="E31" s="8" t="s">
        <v>1283</v>
      </c>
      <c r="F31" s="8"/>
      <c r="G31" s="8" t="s">
        <v>26</v>
      </c>
      <c r="H31" s="8" t="s">
        <v>27</v>
      </c>
      <c r="I31" s="8" t="s">
        <v>22</v>
      </c>
      <c r="J31" s="8" t="s">
        <v>23</v>
      </c>
      <c r="K31" s="2" t="s">
        <v>1212</v>
      </c>
      <c r="L31" s="9"/>
      <c r="M31" s="117">
        <v>242277</v>
      </c>
      <c r="N31" s="118">
        <f>IF(ISBLANK(M31:M1009),"",(DATE(YEAR(M31:M1009)+3,MONTH(M31:M1009),DAY(M31:M1009)-1)))</f>
        <v>243372</v>
      </c>
      <c r="O31" s="5" t="s">
        <v>1284</v>
      </c>
    </row>
    <row r="32" spans="1:15" ht="21">
      <c r="A32" s="41">
        <v>29</v>
      </c>
      <c r="B32" s="38" t="s">
        <v>1285</v>
      </c>
      <c r="C32" s="36" t="s">
        <v>1286</v>
      </c>
      <c r="D32" s="3" t="s">
        <v>13</v>
      </c>
      <c r="E32" s="8" t="s">
        <v>1287</v>
      </c>
      <c r="F32" s="8"/>
      <c r="G32" s="2" t="s">
        <v>67</v>
      </c>
      <c r="H32" s="8" t="s">
        <v>234</v>
      </c>
      <c r="I32" s="8" t="s">
        <v>235</v>
      </c>
      <c r="J32" s="8" t="s">
        <v>236</v>
      </c>
      <c r="K32" s="2" t="s">
        <v>1245</v>
      </c>
      <c r="L32" s="8"/>
      <c r="M32" s="117">
        <v>242277</v>
      </c>
      <c r="N32" s="118">
        <f>IF(ISBLANK(M32:M968),"",(DATE(YEAR(M32:M968)+3,MONTH(M32:M968),DAY(M32:M968)-1)))</f>
        <v>243372</v>
      </c>
      <c r="O32" s="42" t="s">
        <v>1288</v>
      </c>
    </row>
    <row r="33" spans="1:15" ht="21">
      <c r="A33" s="41">
        <v>30</v>
      </c>
      <c r="B33" s="38" t="s">
        <v>1289</v>
      </c>
      <c r="C33" s="36" t="s">
        <v>1290</v>
      </c>
      <c r="D33" s="3" t="s">
        <v>13</v>
      </c>
      <c r="E33" s="8" t="s">
        <v>1291</v>
      </c>
      <c r="F33" s="8">
        <v>2</v>
      </c>
      <c r="G33" s="2"/>
      <c r="H33" s="8" t="s">
        <v>237</v>
      </c>
      <c r="I33" s="8" t="s">
        <v>238</v>
      </c>
      <c r="J33" s="8" t="s">
        <v>236</v>
      </c>
      <c r="K33" s="2" t="s">
        <v>1245</v>
      </c>
      <c r="L33" s="8"/>
      <c r="M33" s="117">
        <v>242277</v>
      </c>
      <c r="N33" s="118">
        <f>IF(ISBLANK(M33:M969),"",(DATE(YEAR(M33:M969)+3,MONTH(M33:M969),DAY(M33:M969)-1)))</f>
        <v>243372</v>
      </c>
      <c r="O33" s="42" t="s">
        <v>1292</v>
      </c>
    </row>
    <row r="34" spans="1:15" ht="21">
      <c r="A34" s="41">
        <v>31</v>
      </c>
      <c r="B34" s="38" t="s">
        <v>1293</v>
      </c>
      <c r="C34" s="36" t="s">
        <v>335</v>
      </c>
      <c r="D34" s="58" t="s">
        <v>13</v>
      </c>
      <c r="E34" s="28">
        <v>74</v>
      </c>
      <c r="F34" s="28">
        <v>5</v>
      </c>
      <c r="G34" s="28"/>
      <c r="H34" s="28" t="s">
        <v>323</v>
      </c>
      <c r="I34" s="28" t="s">
        <v>22</v>
      </c>
      <c r="J34" s="28" t="s">
        <v>324</v>
      </c>
      <c r="K34" s="27" t="s">
        <v>1220</v>
      </c>
      <c r="L34" s="39"/>
      <c r="M34" s="117">
        <v>242277</v>
      </c>
      <c r="N34" s="118">
        <f>IF(ISBLANK(M34:M1067),"",(DATE(YEAR(M34:M1067)+3,MONTH(M34:M1067),DAY(M34:M1067)-1)))</f>
        <v>243372</v>
      </c>
      <c r="O34" s="25" t="s">
        <v>1294</v>
      </c>
    </row>
    <row r="35" spans="1:15" ht="21">
      <c r="A35" s="41">
        <v>32</v>
      </c>
      <c r="B35" s="38" t="s">
        <v>1295</v>
      </c>
      <c r="C35" s="36" t="s">
        <v>336</v>
      </c>
      <c r="D35" s="58" t="s">
        <v>13</v>
      </c>
      <c r="E35" s="28">
        <v>36</v>
      </c>
      <c r="F35" s="28"/>
      <c r="G35" s="28" t="s">
        <v>337</v>
      </c>
      <c r="H35" s="28" t="s">
        <v>338</v>
      </c>
      <c r="I35" s="28" t="s">
        <v>22</v>
      </c>
      <c r="J35" s="28" t="s">
        <v>324</v>
      </c>
      <c r="K35" s="27" t="s">
        <v>1220</v>
      </c>
      <c r="L35" s="39"/>
      <c r="M35" s="117">
        <v>242277</v>
      </c>
      <c r="N35" s="118">
        <f>IF(ISBLANK(M35:M1068),"",(DATE(YEAR(M35:M1068)+3,MONTH(M35:M1068),DAY(M35:M1068)-1)))</f>
        <v>243372</v>
      </c>
      <c r="O35" s="25" t="s">
        <v>1296</v>
      </c>
    </row>
    <row r="36" spans="1:15" ht="21">
      <c r="A36" s="41">
        <v>33</v>
      </c>
      <c r="B36" s="38" t="s">
        <v>1297</v>
      </c>
      <c r="C36" s="36" t="s">
        <v>1298</v>
      </c>
      <c r="D36" s="58" t="s">
        <v>13</v>
      </c>
      <c r="E36" s="28" t="s">
        <v>1299</v>
      </c>
      <c r="F36" s="28"/>
      <c r="G36" s="28" t="s">
        <v>339</v>
      </c>
      <c r="H36" s="28" t="s">
        <v>338</v>
      </c>
      <c r="I36" s="28" t="s">
        <v>22</v>
      </c>
      <c r="J36" s="28" t="s">
        <v>324</v>
      </c>
      <c r="K36" s="27" t="s">
        <v>1220</v>
      </c>
      <c r="L36" s="39"/>
      <c r="M36" s="117">
        <v>242277</v>
      </c>
      <c r="N36" s="118">
        <f>IF(ISBLANK(M36:M1069),"",(DATE(YEAR(M36:M1069)+3,MONTH(M36:M1069),DAY(M36:M1069)-1)))</f>
        <v>243372</v>
      </c>
      <c r="O36" s="25" t="s">
        <v>1300</v>
      </c>
    </row>
    <row r="37" spans="1:15" ht="21">
      <c r="A37" s="41">
        <v>34</v>
      </c>
      <c r="B37" s="38" t="s">
        <v>1301</v>
      </c>
      <c r="C37" s="36" t="s">
        <v>1302</v>
      </c>
      <c r="D37" s="58" t="s">
        <v>13</v>
      </c>
      <c r="E37" s="28" t="s">
        <v>1303</v>
      </c>
      <c r="F37" s="28"/>
      <c r="G37" s="28" t="s">
        <v>333</v>
      </c>
      <c r="H37" s="28" t="s">
        <v>338</v>
      </c>
      <c r="I37" s="28" t="s">
        <v>22</v>
      </c>
      <c r="J37" s="28" t="s">
        <v>324</v>
      </c>
      <c r="K37" s="27" t="s">
        <v>1220</v>
      </c>
      <c r="L37" s="39"/>
      <c r="M37" s="117">
        <v>242277</v>
      </c>
      <c r="N37" s="118">
        <f>IF(ISBLANK(M37:M1070),"",(DATE(YEAR(M37:M1070)+3,MONTH(M37:M1070),DAY(M37:M1070)-1)))</f>
        <v>243372</v>
      </c>
      <c r="O37" s="25" t="s">
        <v>1304</v>
      </c>
    </row>
    <row r="38" spans="1:15" ht="21">
      <c r="A38" s="41">
        <v>35</v>
      </c>
      <c r="B38" s="38" t="s">
        <v>1305</v>
      </c>
      <c r="C38" s="36" t="s">
        <v>1306</v>
      </c>
      <c r="D38" s="58" t="s">
        <v>13</v>
      </c>
      <c r="E38" s="31" t="s">
        <v>340</v>
      </c>
      <c r="F38" s="28"/>
      <c r="G38" s="28" t="s">
        <v>341</v>
      </c>
      <c r="H38" s="28" t="s">
        <v>338</v>
      </c>
      <c r="I38" s="28" t="s">
        <v>22</v>
      </c>
      <c r="J38" s="28" t="s">
        <v>324</v>
      </c>
      <c r="K38" s="27" t="s">
        <v>1220</v>
      </c>
      <c r="L38" s="39"/>
      <c r="M38" s="117">
        <v>242277</v>
      </c>
      <c r="N38" s="118">
        <f>IF(ISBLANK(M38:M1071),"",(DATE(YEAR(M38:M1071)+3,MONTH(M38:M1071),DAY(M38:M1071)-1)))</f>
        <v>243372</v>
      </c>
      <c r="O38" s="25" t="s">
        <v>1307</v>
      </c>
    </row>
    <row r="39" spans="1:15" ht="21">
      <c r="A39" s="41">
        <v>36</v>
      </c>
      <c r="B39" s="38" t="s">
        <v>1308</v>
      </c>
      <c r="C39" s="36" t="s">
        <v>477</v>
      </c>
      <c r="D39" s="58" t="s">
        <v>17</v>
      </c>
      <c r="E39" s="28">
        <v>18</v>
      </c>
      <c r="F39" s="28"/>
      <c r="G39" s="28"/>
      <c r="H39" s="28" t="s">
        <v>478</v>
      </c>
      <c r="I39" s="28" t="s">
        <v>475</v>
      </c>
      <c r="J39" s="28" t="s">
        <v>462</v>
      </c>
      <c r="K39" s="27" t="s">
        <v>1234</v>
      </c>
      <c r="L39" s="43"/>
      <c r="M39" s="117">
        <v>242277</v>
      </c>
      <c r="N39" s="118">
        <f t="shared" ref="N39:N53" si="0">IF(ISBLANK(M39:M1441),"",(DATE(YEAR(M39:M1441)+3,MONTH(M39:M1441),DAY(M39:M1441)-1)))</f>
        <v>243372</v>
      </c>
      <c r="O39" s="29" t="s">
        <v>1309</v>
      </c>
    </row>
    <row r="40" spans="1:15" ht="21">
      <c r="A40" s="41">
        <v>37</v>
      </c>
      <c r="B40" s="38" t="s">
        <v>1310</v>
      </c>
      <c r="C40" s="98" t="s">
        <v>479</v>
      </c>
      <c r="D40" s="58" t="s">
        <v>17</v>
      </c>
      <c r="E40" s="28" t="s">
        <v>1311</v>
      </c>
      <c r="F40" s="28">
        <v>4</v>
      </c>
      <c r="G40" s="28"/>
      <c r="H40" s="28" t="s">
        <v>480</v>
      </c>
      <c r="I40" s="28" t="s">
        <v>480</v>
      </c>
      <c r="J40" s="28" t="s">
        <v>462</v>
      </c>
      <c r="K40" s="27" t="s">
        <v>1111</v>
      </c>
      <c r="L40" s="43" t="s">
        <v>1312</v>
      </c>
      <c r="M40" s="124">
        <v>242277</v>
      </c>
      <c r="N40" s="124">
        <f t="shared" si="0"/>
        <v>243372</v>
      </c>
      <c r="O40" s="125" t="s">
        <v>1313</v>
      </c>
    </row>
    <row r="41" spans="1:15" ht="21">
      <c r="A41" s="41">
        <v>38</v>
      </c>
      <c r="B41" s="38" t="s">
        <v>1314</v>
      </c>
      <c r="C41" s="36" t="s">
        <v>481</v>
      </c>
      <c r="D41" s="58" t="s">
        <v>17</v>
      </c>
      <c r="E41" s="28" t="s">
        <v>1315</v>
      </c>
      <c r="F41" s="28">
        <v>2</v>
      </c>
      <c r="G41" s="28"/>
      <c r="H41" s="28" t="s">
        <v>482</v>
      </c>
      <c r="I41" s="28" t="s">
        <v>483</v>
      </c>
      <c r="J41" s="28" t="s">
        <v>462</v>
      </c>
      <c r="K41" s="27" t="s">
        <v>1234</v>
      </c>
      <c r="L41" s="43"/>
      <c r="M41" s="117">
        <v>242277</v>
      </c>
      <c r="N41" s="118">
        <f t="shared" si="0"/>
        <v>243372</v>
      </c>
      <c r="O41" s="27" t="s">
        <v>1316</v>
      </c>
    </row>
    <row r="42" spans="1:15" ht="21">
      <c r="A42" s="41">
        <v>39</v>
      </c>
      <c r="B42" s="38" t="s">
        <v>1317</v>
      </c>
      <c r="C42" s="36" t="s">
        <v>484</v>
      </c>
      <c r="D42" s="58" t="s">
        <v>17</v>
      </c>
      <c r="E42" s="28" t="s">
        <v>1318</v>
      </c>
      <c r="F42" s="28">
        <v>4</v>
      </c>
      <c r="G42" s="28"/>
      <c r="H42" s="28" t="s">
        <v>485</v>
      </c>
      <c r="I42" s="28" t="s">
        <v>486</v>
      </c>
      <c r="J42" s="28" t="s">
        <v>462</v>
      </c>
      <c r="K42" s="27" t="s">
        <v>1234</v>
      </c>
      <c r="L42" s="43"/>
      <c r="M42" s="117">
        <v>242277</v>
      </c>
      <c r="N42" s="118">
        <f t="shared" si="0"/>
        <v>243372</v>
      </c>
      <c r="O42" s="29" t="s">
        <v>1319</v>
      </c>
    </row>
    <row r="43" spans="1:15" ht="21">
      <c r="A43" s="41">
        <v>40</v>
      </c>
      <c r="B43" s="38" t="s">
        <v>1320</v>
      </c>
      <c r="C43" s="36" t="s">
        <v>487</v>
      </c>
      <c r="D43" s="58" t="s">
        <v>17</v>
      </c>
      <c r="E43" s="66" t="s">
        <v>488</v>
      </c>
      <c r="F43" s="28">
        <v>1</v>
      </c>
      <c r="G43" s="28"/>
      <c r="H43" s="28" t="s">
        <v>489</v>
      </c>
      <c r="I43" s="28" t="s">
        <v>490</v>
      </c>
      <c r="J43" s="28" t="s">
        <v>462</v>
      </c>
      <c r="K43" s="27" t="s">
        <v>1234</v>
      </c>
      <c r="L43" s="43"/>
      <c r="M43" s="117">
        <v>242277</v>
      </c>
      <c r="N43" s="118">
        <f t="shared" si="0"/>
        <v>243372</v>
      </c>
      <c r="O43" s="29" t="s">
        <v>1321</v>
      </c>
    </row>
    <row r="44" spans="1:15" ht="21">
      <c r="A44" s="41">
        <v>41</v>
      </c>
      <c r="B44" s="38" t="s">
        <v>1322</v>
      </c>
      <c r="C44" s="36" t="s">
        <v>491</v>
      </c>
      <c r="D44" s="58" t="s">
        <v>17</v>
      </c>
      <c r="E44" s="28">
        <v>8</v>
      </c>
      <c r="F44" s="28">
        <v>5</v>
      </c>
      <c r="G44" s="28"/>
      <c r="H44" s="28" t="s">
        <v>492</v>
      </c>
      <c r="I44" s="28" t="s">
        <v>492</v>
      </c>
      <c r="J44" s="28" t="s">
        <v>462</v>
      </c>
      <c r="K44" s="27" t="s">
        <v>1234</v>
      </c>
      <c r="L44" s="43"/>
      <c r="M44" s="117">
        <v>242277</v>
      </c>
      <c r="N44" s="118">
        <f t="shared" si="0"/>
        <v>243372</v>
      </c>
      <c r="O44" s="29" t="s">
        <v>1323</v>
      </c>
    </row>
    <row r="45" spans="1:15" ht="21">
      <c r="A45" s="41">
        <v>42</v>
      </c>
      <c r="B45" s="38" t="s">
        <v>1324</v>
      </c>
      <c r="C45" s="36" t="s">
        <v>493</v>
      </c>
      <c r="D45" s="58" t="s">
        <v>17</v>
      </c>
      <c r="E45" s="28" t="s">
        <v>1325</v>
      </c>
      <c r="F45" s="28">
        <v>5</v>
      </c>
      <c r="G45" s="28"/>
      <c r="H45" s="28" t="s">
        <v>494</v>
      </c>
      <c r="I45" s="28" t="s">
        <v>22</v>
      </c>
      <c r="J45" s="28" t="s">
        <v>462</v>
      </c>
      <c r="K45" s="27" t="s">
        <v>1234</v>
      </c>
      <c r="L45" s="43"/>
      <c r="M45" s="117">
        <v>242277</v>
      </c>
      <c r="N45" s="118">
        <f t="shared" si="0"/>
        <v>243372</v>
      </c>
      <c r="O45" s="29" t="s">
        <v>1326</v>
      </c>
    </row>
    <row r="46" spans="1:15" ht="21">
      <c r="A46" s="41">
        <v>43</v>
      </c>
      <c r="B46" s="38" t="s">
        <v>1327</v>
      </c>
      <c r="C46" s="36" t="s">
        <v>495</v>
      </c>
      <c r="D46" s="58" t="s">
        <v>17</v>
      </c>
      <c r="E46" s="33" t="s">
        <v>1328</v>
      </c>
      <c r="F46" s="28">
        <v>1</v>
      </c>
      <c r="G46" s="28"/>
      <c r="H46" s="28" t="s">
        <v>496</v>
      </c>
      <c r="I46" s="28" t="s">
        <v>496</v>
      </c>
      <c r="J46" s="28" t="s">
        <v>462</v>
      </c>
      <c r="K46" s="27" t="s">
        <v>1234</v>
      </c>
      <c r="L46" s="43"/>
      <c r="M46" s="117">
        <v>242277</v>
      </c>
      <c r="N46" s="118">
        <f t="shared" si="0"/>
        <v>243372</v>
      </c>
      <c r="O46" s="29" t="s">
        <v>1329</v>
      </c>
    </row>
    <row r="47" spans="1:15" ht="21">
      <c r="A47" s="41">
        <v>44</v>
      </c>
      <c r="B47" s="38" t="s">
        <v>1330</v>
      </c>
      <c r="C47" s="36" t="s">
        <v>497</v>
      </c>
      <c r="D47" s="58" t="s">
        <v>17</v>
      </c>
      <c r="E47" s="31" t="s">
        <v>498</v>
      </c>
      <c r="F47" s="28">
        <v>1</v>
      </c>
      <c r="G47" s="28"/>
      <c r="H47" s="28" t="s">
        <v>499</v>
      </c>
      <c r="I47" s="28" t="s">
        <v>466</v>
      </c>
      <c r="J47" s="28" t="s">
        <v>462</v>
      </c>
      <c r="K47" s="27" t="s">
        <v>1234</v>
      </c>
      <c r="L47" s="43"/>
      <c r="M47" s="117">
        <v>242277</v>
      </c>
      <c r="N47" s="118">
        <f t="shared" si="0"/>
        <v>243372</v>
      </c>
      <c r="O47" s="29" t="s">
        <v>1331</v>
      </c>
    </row>
    <row r="48" spans="1:15" ht="21">
      <c r="A48" s="41">
        <v>45</v>
      </c>
      <c r="B48" s="38" t="s">
        <v>1332</v>
      </c>
      <c r="C48" s="36" t="s">
        <v>500</v>
      </c>
      <c r="D48" s="58" t="s">
        <v>17</v>
      </c>
      <c r="E48" s="28" t="s">
        <v>501</v>
      </c>
      <c r="F48" s="28">
        <v>1</v>
      </c>
      <c r="G48" s="28"/>
      <c r="H48" s="28" t="s">
        <v>502</v>
      </c>
      <c r="I48" s="28" t="s">
        <v>503</v>
      </c>
      <c r="J48" s="28" t="s">
        <v>462</v>
      </c>
      <c r="K48" s="27" t="s">
        <v>1234</v>
      </c>
      <c r="L48" s="43"/>
      <c r="M48" s="117">
        <v>242277</v>
      </c>
      <c r="N48" s="118">
        <f t="shared" si="0"/>
        <v>243372</v>
      </c>
      <c r="O48" s="29" t="s">
        <v>1333</v>
      </c>
    </row>
    <row r="49" spans="1:16" ht="21">
      <c r="A49" s="41">
        <v>46</v>
      </c>
      <c r="B49" s="38" t="s">
        <v>1334</v>
      </c>
      <c r="C49" s="36" t="s">
        <v>504</v>
      </c>
      <c r="D49" s="58" t="s">
        <v>17</v>
      </c>
      <c r="E49" s="31" t="s">
        <v>505</v>
      </c>
      <c r="F49" s="28"/>
      <c r="G49" s="28"/>
      <c r="H49" s="28" t="s">
        <v>506</v>
      </c>
      <c r="I49" s="28" t="s">
        <v>470</v>
      </c>
      <c r="J49" s="28" t="s">
        <v>462</v>
      </c>
      <c r="K49" s="27" t="s">
        <v>1234</v>
      </c>
      <c r="L49" s="43"/>
      <c r="M49" s="117">
        <v>242277</v>
      </c>
      <c r="N49" s="118">
        <f t="shared" si="0"/>
        <v>243372</v>
      </c>
      <c r="O49" s="29" t="s">
        <v>1335</v>
      </c>
    </row>
    <row r="50" spans="1:16" ht="21">
      <c r="A50" s="41">
        <v>47</v>
      </c>
      <c r="B50" s="38" t="s">
        <v>1336</v>
      </c>
      <c r="C50" s="36" t="s">
        <v>507</v>
      </c>
      <c r="D50" s="29" t="s">
        <v>16</v>
      </c>
      <c r="E50" s="28" t="s">
        <v>1337</v>
      </c>
      <c r="F50" s="28">
        <v>4</v>
      </c>
      <c r="G50" s="28"/>
      <c r="H50" s="28" t="s">
        <v>485</v>
      </c>
      <c r="I50" s="28" t="s">
        <v>486</v>
      </c>
      <c r="J50" s="28" t="s">
        <v>462</v>
      </c>
      <c r="K50" s="27" t="s">
        <v>1234</v>
      </c>
      <c r="L50" s="43"/>
      <c r="M50" s="117">
        <v>242277</v>
      </c>
      <c r="N50" s="118">
        <f t="shared" si="0"/>
        <v>243372</v>
      </c>
      <c r="O50" s="29" t="s">
        <v>1338</v>
      </c>
    </row>
    <row r="51" spans="1:16" ht="21">
      <c r="A51" s="41">
        <v>48</v>
      </c>
      <c r="B51" s="38" t="s">
        <v>1339</v>
      </c>
      <c r="C51" s="36" t="s">
        <v>508</v>
      </c>
      <c r="D51" s="29" t="s">
        <v>16</v>
      </c>
      <c r="E51" s="66" t="s">
        <v>509</v>
      </c>
      <c r="F51" s="66">
        <v>6</v>
      </c>
      <c r="G51" s="66"/>
      <c r="H51" s="66" t="s">
        <v>510</v>
      </c>
      <c r="I51" s="66" t="s">
        <v>466</v>
      </c>
      <c r="J51" s="28" t="s">
        <v>462</v>
      </c>
      <c r="K51" s="27" t="s">
        <v>1234</v>
      </c>
      <c r="L51" s="43"/>
      <c r="M51" s="117">
        <v>242277</v>
      </c>
      <c r="N51" s="118">
        <f t="shared" si="0"/>
        <v>243372</v>
      </c>
      <c r="O51" s="29" t="s">
        <v>1340</v>
      </c>
    </row>
    <row r="52" spans="1:16" ht="21">
      <c r="A52" s="41">
        <v>49</v>
      </c>
      <c r="B52" s="38" t="s">
        <v>1341</v>
      </c>
      <c r="C52" s="36" t="s">
        <v>511</v>
      </c>
      <c r="D52" s="29" t="s">
        <v>16</v>
      </c>
      <c r="E52" s="28" t="s">
        <v>1342</v>
      </c>
      <c r="F52" s="28"/>
      <c r="G52" s="28" t="s">
        <v>512</v>
      </c>
      <c r="H52" s="28" t="s">
        <v>461</v>
      </c>
      <c r="I52" s="28" t="s">
        <v>22</v>
      </c>
      <c r="J52" s="28" t="s">
        <v>462</v>
      </c>
      <c r="K52" s="27" t="s">
        <v>1234</v>
      </c>
      <c r="L52" s="43"/>
      <c r="M52" s="117">
        <v>242277</v>
      </c>
      <c r="N52" s="118">
        <f t="shared" si="0"/>
        <v>243372</v>
      </c>
      <c r="O52" s="29" t="s">
        <v>1343</v>
      </c>
    </row>
    <row r="53" spans="1:16" ht="21">
      <c r="A53" s="41">
        <v>50</v>
      </c>
      <c r="B53" s="38" t="s">
        <v>1344</v>
      </c>
      <c r="C53" s="36" t="s">
        <v>513</v>
      </c>
      <c r="D53" s="29" t="s">
        <v>16</v>
      </c>
      <c r="E53" s="28" t="s">
        <v>514</v>
      </c>
      <c r="F53" s="28">
        <v>1</v>
      </c>
      <c r="G53" s="28" t="s">
        <v>515</v>
      </c>
      <c r="H53" s="28" t="s">
        <v>494</v>
      </c>
      <c r="I53" s="28" t="s">
        <v>22</v>
      </c>
      <c r="J53" s="28" t="s">
        <v>462</v>
      </c>
      <c r="K53" s="27" t="s">
        <v>1234</v>
      </c>
      <c r="L53" s="43"/>
      <c r="M53" s="117">
        <v>242277</v>
      </c>
      <c r="N53" s="118">
        <f t="shared" si="0"/>
        <v>243372</v>
      </c>
      <c r="O53" s="29" t="s">
        <v>1345</v>
      </c>
    </row>
    <row r="54" spans="1:16" ht="21">
      <c r="A54" s="41">
        <v>51</v>
      </c>
      <c r="B54" s="38" t="s">
        <v>1346</v>
      </c>
      <c r="C54" s="36" t="s">
        <v>1347</v>
      </c>
      <c r="D54" s="30" t="s">
        <v>15</v>
      </c>
      <c r="E54" s="31" t="s">
        <v>342</v>
      </c>
      <c r="F54" s="28">
        <v>7</v>
      </c>
      <c r="G54" s="28"/>
      <c r="H54" s="28" t="s">
        <v>343</v>
      </c>
      <c r="I54" s="28" t="s">
        <v>22</v>
      </c>
      <c r="J54" s="28" t="s">
        <v>324</v>
      </c>
      <c r="K54" s="27" t="s">
        <v>1220</v>
      </c>
      <c r="L54" s="39"/>
      <c r="M54" s="117">
        <v>242277</v>
      </c>
      <c r="N54" s="118">
        <v>243372</v>
      </c>
      <c r="O54" s="25" t="s">
        <v>1348</v>
      </c>
    </row>
    <row r="55" spans="1:16" ht="21">
      <c r="A55" s="41">
        <v>52</v>
      </c>
      <c r="B55" s="38" t="s">
        <v>1349</v>
      </c>
      <c r="C55" s="36" t="s">
        <v>158</v>
      </c>
      <c r="D55" s="126" t="s">
        <v>14</v>
      </c>
      <c r="E55" s="28">
        <v>349</v>
      </c>
      <c r="F55" s="28">
        <v>11</v>
      </c>
      <c r="G55" s="28"/>
      <c r="H55" s="28" t="s">
        <v>159</v>
      </c>
      <c r="I55" s="28" t="s">
        <v>22</v>
      </c>
      <c r="J55" s="28" t="s">
        <v>152</v>
      </c>
      <c r="K55" s="27" t="s">
        <v>1205</v>
      </c>
      <c r="L55" s="116"/>
      <c r="M55" s="117">
        <v>242277</v>
      </c>
      <c r="N55" s="118">
        <f>IF(ISBLANK(M55:M970),"",(DATE(YEAR(M55:M970)+3,MONTH(M55:M970),DAY(M55:M970)-1)))</f>
        <v>243372</v>
      </c>
      <c r="O55" s="29" t="s">
        <v>1350</v>
      </c>
    </row>
    <row r="56" spans="1:16" ht="21">
      <c r="A56" s="41">
        <v>53</v>
      </c>
      <c r="B56" s="38" t="s">
        <v>1351</v>
      </c>
      <c r="C56" s="36" t="s">
        <v>728</v>
      </c>
      <c r="D56" s="58" t="s">
        <v>14</v>
      </c>
      <c r="E56" s="28">
        <v>195</v>
      </c>
      <c r="F56" s="28">
        <v>3</v>
      </c>
      <c r="G56" s="28"/>
      <c r="H56" s="28" t="s">
        <v>726</v>
      </c>
      <c r="I56" s="28" t="s">
        <v>22</v>
      </c>
      <c r="J56" s="28" t="s">
        <v>759</v>
      </c>
      <c r="K56" s="27" t="s">
        <v>1208</v>
      </c>
      <c r="L56" s="43"/>
      <c r="M56" s="117">
        <v>242277</v>
      </c>
      <c r="N56" s="118">
        <f>IF(ISBLANK(M56:M1006),"",(DATE(YEAR(M56:M1006)+3,MONTH(M56:M1006),DAY(M56:M1006)-1)))</f>
        <v>243372</v>
      </c>
      <c r="O56" s="25" t="s">
        <v>1352</v>
      </c>
    </row>
    <row r="57" spans="1:16" ht="21">
      <c r="A57" s="41">
        <v>54</v>
      </c>
      <c r="B57" s="38" t="s">
        <v>1353</v>
      </c>
      <c r="C57" s="36" t="s">
        <v>516</v>
      </c>
      <c r="D57" s="58" t="s">
        <v>14</v>
      </c>
      <c r="E57" s="28">
        <v>130</v>
      </c>
      <c r="F57" s="28">
        <v>1</v>
      </c>
      <c r="G57" s="28" t="s">
        <v>517</v>
      </c>
      <c r="H57" s="28" t="s">
        <v>494</v>
      </c>
      <c r="I57" s="28" t="s">
        <v>22</v>
      </c>
      <c r="J57" s="28" t="s">
        <v>462</v>
      </c>
      <c r="K57" s="27" t="s">
        <v>1234</v>
      </c>
      <c r="L57" s="43"/>
      <c r="M57" s="117">
        <v>242277</v>
      </c>
      <c r="N57" s="118">
        <f>IF(ISBLANK(M57:M1456),"",(DATE(YEAR(M57:M1456)+3,MONTH(M57:M1456),DAY(M57:M1456)-1)))</f>
        <v>243372</v>
      </c>
      <c r="O57" s="29" t="s">
        <v>1354</v>
      </c>
    </row>
    <row r="58" spans="1:16" ht="21">
      <c r="A58" s="41">
        <v>55</v>
      </c>
      <c r="B58" s="38" t="s">
        <v>1355</v>
      </c>
      <c r="C58" s="36" t="s">
        <v>518</v>
      </c>
      <c r="D58" s="58" t="s">
        <v>14</v>
      </c>
      <c r="E58" s="28" t="s">
        <v>519</v>
      </c>
      <c r="F58" s="28">
        <v>1</v>
      </c>
      <c r="G58" s="28"/>
      <c r="H58" s="28" t="s">
        <v>465</v>
      </c>
      <c r="I58" s="28" t="s">
        <v>466</v>
      </c>
      <c r="J58" s="28" t="s">
        <v>462</v>
      </c>
      <c r="K58" s="27" t="s">
        <v>1234</v>
      </c>
      <c r="L58" s="43"/>
      <c r="M58" s="117">
        <v>242277</v>
      </c>
      <c r="N58" s="118">
        <f>IF(ISBLANK(M58:M1457),"",(DATE(YEAR(M58:M1457)+3,MONTH(M58:M1457),DAY(M58:M1457)-1)))</f>
        <v>243372</v>
      </c>
      <c r="O58" s="29" t="s">
        <v>1356</v>
      </c>
    </row>
    <row r="59" spans="1:16" ht="21">
      <c r="A59" s="41">
        <v>56</v>
      </c>
      <c r="B59" s="38" t="s">
        <v>1357</v>
      </c>
      <c r="C59" s="36" t="s">
        <v>344</v>
      </c>
      <c r="D59" s="58" t="s">
        <v>14</v>
      </c>
      <c r="E59" s="28">
        <v>72</v>
      </c>
      <c r="F59" s="28">
        <v>5</v>
      </c>
      <c r="G59" s="28"/>
      <c r="H59" s="28" t="s">
        <v>323</v>
      </c>
      <c r="I59" s="28" t="s">
        <v>22</v>
      </c>
      <c r="J59" s="28" t="s">
        <v>324</v>
      </c>
      <c r="K59" s="27" t="s">
        <v>1220</v>
      </c>
      <c r="L59" s="39"/>
      <c r="M59" s="117">
        <v>242277</v>
      </c>
      <c r="N59" s="118">
        <f>IF(ISBLANK(M59:M1089),"",(DATE(YEAR(M59:M1089)+3,MONTH(M59:M1089),DAY(M59:M1089)-1)))</f>
        <v>243372</v>
      </c>
      <c r="O59" s="25" t="s">
        <v>1358</v>
      </c>
      <c r="P59" s="102" t="s">
        <v>1137</v>
      </c>
    </row>
    <row r="60" spans="1:16" ht="21">
      <c r="A60" s="41">
        <v>57</v>
      </c>
      <c r="B60" s="38" t="s">
        <v>1359</v>
      </c>
      <c r="C60" s="36" t="s">
        <v>345</v>
      </c>
      <c r="D60" s="58" t="s">
        <v>14</v>
      </c>
      <c r="E60" s="28">
        <v>201</v>
      </c>
      <c r="F60" s="28"/>
      <c r="G60" s="28" t="s">
        <v>346</v>
      </c>
      <c r="H60" s="28" t="s">
        <v>330</v>
      </c>
      <c r="I60" s="28" t="s">
        <v>347</v>
      </c>
      <c r="J60" s="28" t="s">
        <v>324</v>
      </c>
      <c r="K60" s="27" t="s">
        <v>1220</v>
      </c>
      <c r="L60" s="39"/>
      <c r="M60" s="117">
        <v>242277</v>
      </c>
      <c r="N60" s="118">
        <f>IF(ISBLANK(M60:M1090),"",(DATE(YEAR(M60:M1090)+3,MONTH(M60:M1090),DAY(M60:M1090)-1)))</f>
        <v>243372</v>
      </c>
      <c r="O60" s="25" t="s">
        <v>1360</v>
      </c>
      <c r="P60" s="102" t="s">
        <v>1137</v>
      </c>
    </row>
    <row r="61" spans="1:16" ht="21">
      <c r="A61" s="41">
        <v>58</v>
      </c>
      <c r="B61" s="127" t="s">
        <v>1361</v>
      </c>
      <c r="C61" s="98" t="s">
        <v>522</v>
      </c>
      <c r="D61" s="58" t="s">
        <v>14</v>
      </c>
      <c r="E61" s="28" t="s">
        <v>1362</v>
      </c>
      <c r="F61" s="28">
        <v>3</v>
      </c>
      <c r="G61" s="28"/>
      <c r="H61" s="28" t="s">
        <v>485</v>
      </c>
      <c r="I61" s="28" t="s">
        <v>486</v>
      </c>
      <c r="J61" s="28" t="s">
        <v>462</v>
      </c>
      <c r="K61" s="27" t="s">
        <v>1234</v>
      </c>
      <c r="L61" s="43"/>
      <c r="M61" s="117">
        <v>242277</v>
      </c>
      <c r="N61" s="118">
        <f>IF(ISBLANK(M61:M1459),"",(DATE(YEAR(M61:M1459)+3,MONTH(M61:M1459),DAY(M61:M1459)-1)))</f>
        <v>243372</v>
      </c>
      <c r="O61" s="125" t="s">
        <v>1363</v>
      </c>
    </row>
    <row r="62" spans="1:16" ht="21">
      <c r="A62" s="41">
        <v>59</v>
      </c>
      <c r="B62" s="38" t="s">
        <v>1364</v>
      </c>
      <c r="C62" s="36" t="s">
        <v>239</v>
      </c>
      <c r="D62" s="3" t="s">
        <v>14</v>
      </c>
      <c r="E62" s="8">
        <v>297</v>
      </c>
      <c r="F62" s="8"/>
      <c r="G62" s="2" t="s">
        <v>67</v>
      </c>
      <c r="H62" s="8" t="s">
        <v>234</v>
      </c>
      <c r="I62" s="8" t="s">
        <v>235</v>
      </c>
      <c r="J62" s="8" t="s">
        <v>236</v>
      </c>
      <c r="K62" s="2" t="s">
        <v>1245</v>
      </c>
      <c r="L62" s="8"/>
      <c r="M62" s="117">
        <v>242277</v>
      </c>
      <c r="N62" s="118">
        <f>IF(ISBLANK(M62:M971),"",(DATE(YEAR(M62:M971)+3,MONTH(M62:M971),DAY(M62:M971)-1)))</f>
        <v>243372</v>
      </c>
      <c r="O62" s="42" t="s">
        <v>1365</v>
      </c>
    </row>
    <row r="63" spans="1:16" ht="21">
      <c r="A63" s="41">
        <v>60</v>
      </c>
      <c r="B63" s="38" t="s">
        <v>1366</v>
      </c>
      <c r="C63" s="36" t="s">
        <v>348</v>
      </c>
      <c r="D63" s="58" t="s">
        <v>14</v>
      </c>
      <c r="E63" s="28" t="s">
        <v>1367</v>
      </c>
      <c r="F63" s="28">
        <v>3</v>
      </c>
      <c r="G63" s="28"/>
      <c r="H63" s="28" t="s">
        <v>349</v>
      </c>
      <c r="I63" s="28" t="s">
        <v>347</v>
      </c>
      <c r="J63" s="28" t="s">
        <v>324</v>
      </c>
      <c r="K63" s="27" t="s">
        <v>1220</v>
      </c>
      <c r="L63" s="39"/>
      <c r="M63" s="117">
        <v>242277</v>
      </c>
      <c r="N63" s="118">
        <f>IF(ISBLANK(M63:M1092),"",(DATE(YEAR(M63:M1092)+3,MONTH(M63:M1092),DAY(M63:M1092)-1)))</f>
        <v>243372</v>
      </c>
      <c r="O63" s="25" t="s">
        <v>1368</v>
      </c>
    </row>
    <row r="64" spans="1:16" ht="21">
      <c r="A64" s="41">
        <v>61</v>
      </c>
      <c r="B64" s="38" t="s">
        <v>1369</v>
      </c>
      <c r="C64" s="36" t="s">
        <v>350</v>
      </c>
      <c r="D64" s="58" t="s">
        <v>14</v>
      </c>
      <c r="E64" s="28">
        <v>888</v>
      </c>
      <c r="F64" s="28">
        <v>2</v>
      </c>
      <c r="G64" s="28"/>
      <c r="H64" s="28" t="s">
        <v>351</v>
      </c>
      <c r="I64" s="28" t="s">
        <v>22</v>
      </c>
      <c r="J64" s="28" t="s">
        <v>324</v>
      </c>
      <c r="K64" s="27" t="s">
        <v>1220</v>
      </c>
      <c r="L64" s="39"/>
      <c r="M64" s="117">
        <v>242277</v>
      </c>
      <c r="N64" s="118">
        <f>IF(ISBLANK(M64:M1093),"",(DATE(YEAR(M64:M1093)+3,MONTH(M64:M1093),DAY(M64:M1093)-1)))</f>
        <v>243372</v>
      </c>
      <c r="O64" s="25" t="s">
        <v>1370</v>
      </c>
    </row>
    <row r="65" spans="1:15" ht="21">
      <c r="A65" s="41">
        <v>62</v>
      </c>
      <c r="B65" s="38" t="s">
        <v>1371</v>
      </c>
      <c r="C65" s="36" t="s">
        <v>520</v>
      </c>
      <c r="D65" s="58" t="s">
        <v>14</v>
      </c>
      <c r="E65" s="28" t="s">
        <v>1372</v>
      </c>
      <c r="F65" s="28">
        <v>1</v>
      </c>
      <c r="G65" s="28"/>
      <c r="H65" s="28" t="s">
        <v>521</v>
      </c>
      <c r="I65" s="28" t="s">
        <v>521</v>
      </c>
      <c r="J65" s="28" t="s">
        <v>462</v>
      </c>
      <c r="K65" s="27" t="s">
        <v>1234</v>
      </c>
      <c r="L65" s="43"/>
      <c r="M65" s="117">
        <v>242277</v>
      </c>
      <c r="N65" s="118">
        <f>IF(ISBLANK(M65:M1458),"",(DATE(YEAR(M65:M1458)+3,MONTH(M65:M1458),DAY(M65:M1458)-1)))</f>
        <v>243372</v>
      </c>
      <c r="O65" s="29" t="s">
        <v>1373</v>
      </c>
    </row>
    <row r="66" spans="1:15" ht="20.25">
      <c r="A66" s="41">
        <v>63</v>
      </c>
      <c r="B66" s="38" t="s">
        <v>1374</v>
      </c>
      <c r="C66" s="14" t="s">
        <v>1143</v>
      </c>
      <c r="D66" s="3" t="s">
        <v>14</v>
      </c>
      <c r="E66" s="8" t="s">
        <v>1375</v>
      </c>
      <c r="F66" s="8">
        <v>1</v>
      </c>
      <c r="G66" s="8"/>
      <c r="H66" s="8" t="s">
        <v>28</v>
      </c>
      <c r="I66" s="8" t="s">
        <v>28</v>
      </c>
      <c r="J66" s="8" t="s">
        <v>23</v>
      </c>
      <c r="K66" s="2" t="s">
        <v>1212</v>
      </c>
      <c r="L66" s="9"/>
      <c r="M66" s="117">
        <v>242277</v>
      </c>
      <c r="N66" s="118">
        <f>IF(ISBLANK(M66:M1010),"",(DATE(YEAR(M66:M1010)+3,MONTH(M66:M1010),DAY(M66:M1010)-1)))</f>
        <v>243372</v>
      </c>
      <c r="O66" s="5" t="s">
        <v>1376</v>
      </c>
    </row>
    <row r="67" spans="1:15" ht="21">
      <c r="A67" s="41">
        <v>64</v>
      </c>
      <c r="B67" s="38" t="s">
        <v>1377</v>
      </c>
      <c r="C67" s="36" t="s">
        <v>240</v>
      </c>
      <c r="D67" s="3" t="s">
        <v>14</v>
      </c>
      <c r="E67" s="9" t="s">
        <v>241</v>
      </c>
      <c r="F67" s="8">
        <v>2</v>
      </c>
      <c r="G67" s="2"/>
      <c r="H67" s="8" t="s">
        <v>237</v>
      </c>
      <c r="I67" s="8" t="s">
        <v>238</v>
      </c>
      <c r="J67" s="8" t="s">
        <v>236</v>
      </c>
      <c r="K67" s="2" t="s">
        <v>1245</v>
      </c>
      <c r="L67" s="117"/>
      <c r="M67" s="117">
        <v>242277</v>
      </c>
      <c r="N67" s="118">
        <f>IF(ISBLANK(M67:M972),"",(DATE(YEAR(M67:M972)+3,MONTH(M67:M972),DAY(M67:M972)-1)))</f>
        <v>243372</v>
      </c>
      <c r="O67" s="47" t="s">
        <v>1378</v>
      </c>
    </row>
    <row r="68" spans="1:15" ht="21">
      <c r="A68" s="41">
        <v>65</v>
      </c>
      <c r="B68" s="38" t="s">
        <v>1379</v>
      </c>
      <c r="C68" s="36" t="s">
        <v>1380</v>
      </c>
      <c r="D68" s="30" t="s">
        <v>15</v>
      </c>
      <c r="E68" s="28" t="s">
        <v>729</v>
      </c>
      <c r="F68" s="28">
        <v>7</v>
      </c>
      <c r="G68" s="28"/>
      <c r="H68" s="28" t="s">
        <v>730</v>
      </c>
      <c r="I68" s="28" t="s">
        <v>22</v>
      </c>
      <c r="J68" s="28" t="s">
        <v>759</v>
      </c>
      <c r="K68" s="27" t="s">
        <v>1208</v>
      </c>
      <c r="L68" s="43"/>
      <c r="M68" s="117">
        <v>242277</v>
      </c>
      <c r="N68" s="118">
        <f>IF(ISBLANK(M68:M1007),"",(DATE(YEAR(M68:M1007)+3,MONTH(M68:M1007),DAY(M68:M1007)-1)))</f>
        <v>243372</v>
      </c>
      <c r="O68" s="25" t="s">
        <v>1381</v>
      </c>
    </row>
    <row r="69" spans="1:15" ht="20.25">
      <c r="A69" s="41">
        <v>66</v>
      </c>
      <c r="B69" s="38" t="s">
        <v>1382</v>
      </c>
      <c r="C69" s="14" t="s">
        <v>1383</v>
      </c>
      <c r="D69" s="4" t="s">
        <v>15</v>
      </c>
      <c r="E69" s="8">
        <v>228</v>
      </c>
      <c r="F69" s="8">
        <v>5</v>
      </c>
      <c r="G69" s="8"/>
      <c r="H69" s="8" t="s">
        <v>928</v>
      </c>
      <c r="I69" s="8" t="s">
        <v>928</v>
      </c>
      <c r="J69" s="8" t="s">
        <v>832</v>
      </c>
      <c r="K69" s="2" t="s">
        <v>1217</v>
      </c>
      <c r="L69" s="74"/>
      <c r="M69" s="117">
        <v>242277</v>
      </c>
      <c r="N69" s="118">
        <f>IF(ISBLANK(M69:M1009),"",(DATE(YEAR(M69:M1009)+3,MONTH(M69:M1009),DAY(M69:M1009)-1)))</f>
        <v>243372</v>
      </c>
      <c r="O69" s="42" t="s">
        <v>1384</v>
      </c>
    </row>
    <row r="70" spans="1:15" ht="20.25">
      <c r="A70" s="41">
        <v>67</v>
      </c>
      <c r="B70" s="38" t="s">
        <v>1385</v>
      </c>
      <c r="C70" s="14" t="s">
        <v>1386</v>
      </c>
      <c r="D70" s="4" t="s">
        <v>15</v>
      </c>
      <c r="E70" s="8" t="s">
        <v>29</v>
      </c>
      <c r="F70" s="8">
        <v>4</v>
      </c>
      <c r="G70" s="8"/>
      <c r="H70" s="8" t="s">
        <v>30</v>
      </c>
      <c r="I70" s="8" t="s">
        <v>22</v>
      </c>
      <c r="J70" s="8" t="s">
        <v>23</v>
      </c>
      <c r="K70" s="2" t="s">
        <v>1212</v>
      </c>
      <c r="L70" s="9"/>
      <c r="M70" s="117">
        <v>242277</v>
      </c>
      <c r="N70" s="118">
        <f>IF(ISBLANK(M70:M1011),"",(DATE(YEAR(M70:M1011)+3,MONTH(M70:M1011),DAY(M70:M1011)-1)))</f>
        <v>243372</v>
      </c>
      <c r="O70" s="5" t="s">
        <v>1387</v>
      </c>
    </row>
    <row r="71" spans="1:15" ht="21">
      <c r="A71" s="41">
        <v>68</v>
      </c>
      <c r="B71" s="38" t="s">
        <v>1388</v>
      </c>
      <c r="C71" s="36" t="s">
        <v>1389</v>
      </c>
      <c r="D71" s="30" t="s">
        <v>15</v>
      </c>
      <c r="E71" s="28">
        <v>7</v>
      </c>
      <c r="F71" s="28">
        <v>5</v>
      </c>
      <c r="G71" s="28" t="s">
        <v>523</v>
      </c>
      <c r="H71" s="28" t="s">
        <v>492</v>
      </c>
      <c r="I71" s="28" t="s">
        <v>492</v>
      </c>
      <c r="J71" s="28" t="s">
        <v>462</v>
      </c>
      <c r="K71" s="27" t="s">
        <v>1234</v>
      </c>
      <c r="L71" s="43"/>
      <c r="M71" s="117">
        <v>242277</v>
      </c>
      <c r="N71" s="118">
        <f>IF(ISBLANK(M71:M1460),"",(DATE(YEAR(M71:M1460)+3,MONTH(M71:M1460),DAY(M71:M1460)-1)))</f>
        <v>243372</v>
      </c>
      <c r="O71" s="29" t="s">
        <v>1390</v>
      </c>
    </row>
    <row r="72" spans="1:15" ht="21">
      <c r="A72" s="41">
        <v>69</v>
      </c>
      <c r="B72" s="38" t="s">
        <v>1391</v>
      </c>
      <c r="C72" s="36" t="s">
        <v>1392</v>
      </c>
      <c r="D72" s="30" t="s">
        <v>15</v>
      </c>
      <c r="E72" s="28" t="s">
        <v>1393</v>
      </c>
      <c r="F72" s="28">
        <v>1</v>
      </c>
      <c r="G72" s="28"/>
      <c r="H72" s="28" t="s">
        <v>489</v>
      </c>
      <c r="I72" s="28" t="s">
        <v>490</v>
      </c>
      <c r="J72" s="28" t="s">
        <v>462</v>
      </c>
      <c r="K72" s="27" t="s">
        <v>1234</v>
      </c>
      <c r="L72" s="43"/>
      <c r="M72" s="117">
        <v>242277</v>
      </c>
      <c r="N72" s="118">
        <f>IF(ISBLANK(M72:M1461),"",(DATE(YEAR(M72:M1461)+3,MONTH(M72:M1461),DAY(M72:M1461)-1)))</f>
        <v>243372</v>
      </c>
      <c r="O72" s="29" t="s">
        <v>1394</v>
      </c>
    </row>
    <row r="73" spans="1:15" ht="21">
      <c r="A73" s="41">
        <v>70</v>
      </c>
      <c r="B73" s="38" t="s">
        <v>1395</v>
      </c>
      <c r="C73" s="36" t="s">
        <v>1396</v>
      </c>
      <c r="D73" s="30" t="s">
        <v>15</v>
      </c>
      <c r="E73" s="28">
        <v>96</v>
      </c>
      <c r="F73" s="28">
        <v>4</v>
      </c>
      <c r="G73" s="28"/>
      <c r="H73" s="28" t="s">
        <v>480</v>
      </c>
      <c r="I73" s="28" t="s">
        <v>480</v>
      </c>
      <c r="J73" s="28" t="s">
        <v>462</v>
      </c>
      <c r="K73" s="27" t="s">
        <v>1234</v>
      </c>
      <c r="L73" s="43"/>
      <c r="M73" s="117">
        <v>242277</v>
      </c>
      <c r="N73" s="118">
        <f>IF(ISBLANK(M73:M1462),"",(DATE(YEAR(M73:M1462)+3,MONTH(M73:M1462),DAY(M73:M1462)-1)))</f>
        <v>243372</v>
      </c>
      <c r="O73" s="29" t="s">
        <v>1397</v>
      </c>
    </row>
    <row r="74" spans="1:15" ht="21">
      <c r="A74" s="41">
        <v>71</v>
      </c>
      <c r="B74" s="38" t="s">
        <v>1398</v>
      </c>
      <c r="C74" s="36" t="s">
        <v>1399</v>
      </c>
      <c r="D74" s="30" t="s">
        <v>15</v>
      </c>
      <c r="E74" s="28" t="s">
        <v>1400</v>
      </c>
      <c r="F74" s="28">
        <v>1</v>
      </c>
      <c r="G74" s="28"/>
      <c r="H74" s="28" t="s">
        <v>524</v>
      </c>
      <c r="I74" s="28" t="s">
        <v>466</v>
      </c>
      <c r="J74" s="28" t="s">
        <v>462</v>
      </c>
      <c r="K74" s="27" t="s">
        <v>1234</v>
      </c>
      <c r="L74" s="43"/>
      <c r="M74" s="117">
        <v>242277</v>
      </c>
      <c r="N74" s="118">
        <f>IF(ISBLANK(M74:M1463),"",(DATE(YEAR(M74:M1463)+3,MONTH(M74:M1463),DAY(M74:M1463)-1)))</f>
        <v>243372</v>
      </c>
      <c r="O74" s="29" t="s">
        <v>1401</v>
      </c>
    </row>
    <row r="75" spans="1:15" ht="20.25">
      <c r="A75" s="41">
        <v>72</v>
      </c>
      <c r="B75" s="38" t="s">
        <v>1402</v>
      </c>
      <c r="C75" s="14" t="s">
        <v>1403</v>
      </c>
      <c r="D75" s="4" t="s">
        <v>15</v>
      </c>
      <c r="E75" s="8">
        <v>229</v>
      </c>
      <c r="F75" s="8">
        <v>4</v>
      </c>
      <c r="G75" s="8"/>
      <c r="H75" s="8" t="s">
        <v>31</v>
      </c>
      <c r="I75" s="8" t="s">
        <v>32</v>
      </c>
      <c r="J75" s="8" t="s">
        <v>23</v>
      </c>
      <c r="K75" s="2" t="s">
        <v>1212</v>
      </c>
      <c r="L75" s="9"/>
      <c r="M75" s="117">
        <v>242277</v>
      </c>
      <c r="N75" s="118">
        <f>IF(ISBLANK(M75:M1012),"",(DATE(YEAR(M75:M1012)+3,MONTH(M75:M1012),DAY(M75:M1012)-1)))</f>
        <v>243372</v>
      </c>
      <c r="O75" s="5" t="s">
        <v>1404</v>
      </c>
    </row>
    <row r="76" spans="1:15" ht="21">
      <c r="A76" s="41">
        <v>73</v>
      </c>
      <c r="B76" s="38" t="s">
        <v>1405</v>
      </c>
      <c r="C76" s="36" t="s">
        <v>1406</v>
      </c>
      <c r="D76" s="30" t="s">
        <v>15</v>
      </c>
      <c r="E76" s="28" t="s">
        <v>525</v>
      </c>
      <c r="F76" s="28"/>
      <c r="G76" s="28"/>
      <c r="H76" s="28" t="s">
        <v>526</v>
      </c>
      <c r="I76" s="28" t="s">
        <v>527</v>
      </c>
      <c r="J76" s="28" t="s">
        <v>462</v>
      </c>
      <c r="K76" s="27" t="s">
        <v>1234</v>
      </c>
      <c r="L76" s="43"/>
      <c r="M76" s="117">
        <v>242277</v>
      </c>
      <c r="N76" s="118">
        <f t="shared" ref="N76:N81" si="1">IF(ISBLANK(M76:M1464),"",(DATE(YEAR(M76:M1464)+3,MONTH(M76:M1464),DAY(M76:M1464)-1)))</f>
        <v>243372</v>
      </c>
      <c r="O76" s="29" t="s">
        <v>1407</v>
      </c>
    </row>
    <row r="77" spans="1:15" ht="21">
      <c r="A77" s="41">
        <v>74</v>
      </c>
      <c r="B77" s="38" t="s">
        <v>1408</v>
      </c>
      <c r="C77" s="36" t="s">
        <v>1409</v>
      </c>
      <c r="D77" s="30" t="s">
        <v>15</v>
      </c>
      <c r="E77" s="28">
        <v>50</v>
      </c>
      <c r="F77" s="28">
        <v>1</v>
      </c>
      <c r="G77" s="28"/>
      <c r="H77" s="28" t="s">
        <v>528</v>
      </c>
      <c r="I77" s="28" t="s">
        <v>529</v>
      </c>
      <c r="J77" s="28" t="s">
        <v>462</v>
      </c>
      <c r="K77" s="27" t="s">
        <v>1234</v>
      </c>
      <c r="L77" s="43"/>
      <c r="M77" s="117">
        <v>242277</v>
      </c>
      <c r="N77" s="118">
        <f t="shared" si="1"/>
        <v>243372</v>
      </c>
      <c r="O77" s="29" t="s">
        <v>1410</v>
      </c>
    </row>
    <row r="78" spans="1:15" ht="21">
      <c r="A78" s="41">
        <v>75</v>
      </c>
      <c r="B78" s="38" t="s">
        <v>1411</v>
      </c>
      <c r="C78" s="36" t="s">
        <v>1412</v>
      </c>
      <c r="D78" s="30" t="s">
        <v>15</v>
      </c>
      <c r="E78" s="28" t="s">
        <v>1413</v>
      </c>
      <c r="F78" s="28">
        <v>2</v>
      </c>
      <c r="G78" s="28"/>
      <c r="H78" s="28" t="s">
        <v>482</v>
      </c>
      <c r="I78" s="28" t="s">
        <v>483</v>
      </c>
      <c r="J78" s="28" t="s">
        <v>462</v>
      </c>
      <c r="K78" s="27" t="s">
        <v>1234</v>
      </c>
      <c r="L78" s="43"/>
      <c r="M78" s="117">
        <v>242277</v>
      </c>
      <c r="N78" s="118">
        <f t="shared" si="1"/>
        <v>243372</v>
      </c>
      <c r="O78" s="29" t="s">
        <v>1414</v>
      </c>
    </row>
    <row r="79" spans="1:15" ht="21">
      <c r="A79" s="41">
        <v>76</v>
      </c>
      <c r="B79" s="38" t="s">
        <v>1415</v>
      </c>
      <c r="C79" s="36" t="s">
        <v>1416</v>
      </c>
      <c r="D79" s="30" t="s">
        <v>15</v>
      </c>
      <c r="E79" s="28" t="s">
        <v>1417</v>
      </c>
      <c r="F79" s="28">
        <v>4</v>
      </c>
      <c r="G79" s="28"/>
      <c r="H79" s="28" t="s">
        <v>465</v>
      </c>
      <c r="I79" s="28" t="s">
        <v>466</v>
      </c>
      <c r="J79" s="28" t="s">
        <v>462</v>
      </c>
      <c r="K79" s="27" t="s">
        <v>1234</v>
      </c>
      <c r="L79" s="43"/>
      <c r="M79" s="117">
        <v>242277</v>
      </c>
      <c r="N79" s="118">
        <f t="shared" si="1"/>
        <v>243372</v>
      </c>
      <c r="O79" s="29" t="s">
        <v>1418</v>
      </c>
    </row>
    <row r="80" spans="1:15" ht="21">
      <c r="A80" s="41">
        <v>77</v>
      </c>
      <c r="B80" s="38" t="s">
        <v>1419</v>
      </c>
      <c r="C80" s="36" t="s">
        <v>1420</v>
      </c>
      <c r="D80" s="30" t="s">
        <v>15</v>
      </c>
      <c r="E80" s="28" t="s">
        <v>1421</v>
      </c>
      <c r="F80" s="28">
        <v>1</v>
      </c>
      <c r="G80" s="28"/>
      <c r="H80" s="28" t="s">
        <v>530</v>
      </c>
      <c r="I80" s="28" t="s">
        <v>466</v>
      </c>
      <c r="J80" s="28" t="s">
        <v>462</v>
      </c>
      <c r="K80" s="27" t="s">
        <v>1234</v>
      </c>
      <c r="L80" s="43"/>
      <c r="M80" s="117">
        <v>242277</v>
      </c>
      <c r="N80" s="118">
        <f t="shared" si="1"/>
        <v>243372</v>
      </c>
      <c r="O80" s="29" t="s">
        <v>1422</v>
      </c>
    </row>
    <row r="81" spans="1:15" ht="21">
      <c r="A81" s="41">
        <v>78</v>
      </c>
      <c r="B81" s="38" t="s">
        <v>1423</v>
      </c>
      <c r="C81" s="36" t="s">
        <v>1424</v>
      </c>
      <c r="D81" s="30" t="s">
        <v>15</v>
      </c>
      <c r="E81" s="31" t="s">
        <v>531</v>
      </c>
      <c r="F81" s="28">
        <v>1</v>
      </c>
      <c r="G81" s="28"/>
      <c r="H81" s="28" t="s">
        <v>532</v>
      </c>
      <c r="I81" s="28" t="s">
        <v>22</v>
      </c>
      <c r="J81" s="28" t="s">
        <v>462</v>
      </c>
      <c r="K81" s="27" t="s">
        <v>1234</v>
      </c>
      <c r="L81" s="43"/>
      <c r="M81" s="117">
        <v>242277</v>
      </c>
      <c r="N81" s="118">
        <f t="shared" si="1"/>
        <v>243372</v>
      </c>
      <c r="O81" s="29" t="s">
        <v>1425</v>
      </c>
    </row>
    <row r="82" spans="1:15" ht="20.25">
      <c r="A82" s="41">
        <v>79</v>
      </c>
      <c r="B82" s="38" t="s">
        <v>1426</v>
      </c>
      <c r="C82" s="14" t="s">
        <v>1427</v>
      </c>
      <c r="D82" s="4" t="s">
        <v>15</v>
      </c>
      <c r="E82" s="9" t="s">
        <v>33</v>
      </c>
      <c r="F82" s="8"/>
      <c r="G82" s="8" t="s">
        <v>34</v>
      </c>
      <c r="H82" s="8" t="s">
        <v>35</v>
      </c>
      <c r="I82" s="8" t="s">
        <v>25</v>
      </c>
      <c r="J82" s="8" t="s">
        <v>23</v>
      </c>
      <c r="K82" s="2" t="s">
        <v>1212</v>
      </c>
      <c r="L82" s="9"/>
      <c r="M82" s="117">
        <v>242277</v>
      </c>
      <c r="N82" s="118">
        <f>IF(ISBLANK(M82:M1013),"",(DATE(YEAR(M82:M1013)+3,MONTH(M82:M1013),DAY(M82:M1013)-1)))</f>
        <v>243372</v>
      </c>
      <c r="O82" s="5" t="s">
        <v>1428</v>
      </c>
    </row>
    <row r="83" spans="1:15" ht="21">
      <c r="A83" s="41">
        <v>80</v>
      </c>
      <c r="B83" s="38" t="s">
        <v>1429</v>
      </c>
      <c r="C83" s="36" t="s">
        <v>1430</v>
      </c>
      <c r="D83" s="30" t="s">
        <v>15</v>
      </c>
      <c r="E83" s="28" t="s">
        <v>1431</v>
      </c>
      <c r="F83" s="28">
        <v>3</v>
      </c>
      <c r="G83" s="28"/>
      <c r="H83" s="28" t="s">
        <v>465</v>
      </c>
      <c r="I83" s="28" t="s">
        <v>466</v>
      </c>
      <c r="J83" s="28" t="s">
        <v>462</v>
      </c>
      <c r="K83" s="27" t="s">
        <v>1234</v>
      </c>
      <c r="L83" s="43"/>
      <c r="M83" s="117">
        <v>242277</v>
      </c>
      <c r="N83" s="118">
        <f>IF(ISBLANK(M83:M1470),"",(DATE(YEAR(M83:M1470)+3,MONTH(M83:M1470),DAY(M83:M1470)-1)))</f>
        <v>243372</v>
      </c>
      <c r="O83" s="29" t="s">
        <v>1432</v>
      </c>
    </row>
    <row r="84" spans="1:15" ht="21">
      <c r="A84" s="41">
        <v>81</v>
      </c>
      <c r="B84" s="38" t="s">
        <v>1433</v>
      </c>
      <c r="C84" s="36" t="s">
        <v>1434</v>
      </c>
      <c r="D84" s="30" t="s">
        <v>15</v>
      </c>
      <c r="E84" s="39" t="s">
        <v>533</v>
      </c>
      <c r="F84" s="28">
        <v>3</v>
      </c>
      <c r="G84" s="28" t="s">
        <v>534</v>
      </c>
      <c r="H84" s="28" t="s">
        <v>461</v>
      </c>
      <c r="I84" s="28" t="s">
        <v>22</v>
      </c>
      <c r="J84" s="28" t="s">
        <v>462</v>
      </c>
      <c r="K84" s="27" t="s">
        <v>1234</v>
      </c>
      <c r="L84" s="43"/>
      <c r="M84" s="117">
        <v>242277</v>
      </c>
      <c r="N84" s="118">
        <f>IF(ISBLANK(M84:M1471),"",(DATE(YEAR(M84:M1471)+3,MONTH(M84:M1471),DAY(M84:M1471)-1)))</f>
        <v>243372</v>
      </c>
      <c r="O84" s="29" t="s">
        <v>1435</v>
      </c>
    </row>
    <row r="85" spans="1:15" ht="20.25">
      <c r="A85" s="41">
        <v>82</v>
      </c>
      <c r="B85" s="38" t="s">
        <v>1436</v>
      </c>
      <c r="C85" s="14" t="s">
        <v>1437</v>
      </c>
      <c r="D85" s="4" t="s">
        <v>15</v>
      </c>
      <c r="E85" s="8" t="s">
        <v>1438</v>
      </c>
      <c r="F85" s="8">
        <v>14</v>
      </c>
      <c r="G85" s="8"/>
      <c r="H85" s="8" t="s">
        <v>36</v>
      </c>
      <c r="I85" s="8" t="s">
        <v>37</v>
      </c>
      <c r="J85" s="8" t="s">
        <v>23</v>
      </c>
      <c r="K85" s="2" t="s">
        <v>1212</v>
      </c>
      <c r="L85" s="9"/>
      <c r="M85" s="117">
        <v>242277</v>
      </c>
      <c r="N85" s="118">
        <f>IF(ISBLANK(M85:M1014),"",(DATE(YEAR(M85:M1014)+3,MONTH(M85:M1014),DAY(M85:M1014)-1)))</f>
        <v>243372</v>
      </c>
      <c r="O85" s="5" t="s">
        <v>1439</v>
      </c>
    </row>
    <row r="86" spans="1:15" ht="20.25">
      <c r="A86" s="41">
        <v>83</v>
      </c>
      <c r="B86" s="38" t="s">
        <v>1440</v>
      </c>
      <c r="C86" s="14" t="s">
        <v>1441</v>
      </c>
      <c r="D86" s="4" t="s">
        <v>15</v>
      </c>
      <c r="E86" s="8">
        <v>451</v>
      </c>
      <c r="F86" s="8">
        <v>4</v>
      </c>
      <c r="G86" s="8"/>
      <c r="H86" s="8" t="s">
        <v>38</v>
      </c>
      <c r="I86" s="8" t="s">
        <v>39</v>
      </c>
      <c r="J86" s="8" t="s">
        <v>23</v>
      </c>
      <c r="K86" s="2" t="s">
        <v>1212</v>
      </c>
      <c r="L86" s="9"/>
      <c r="M86" s="117">
        <v>242277</v>
      </c>
      <c r="N86" s="118">
        <f>IF(ISBLANK(M86:M1015),"",(DATE(YEAR(M86:M1015)+3,MONTH(M86:M1015),DAY(M86:M1015)-1)))</f>
        <v>243372</v>
      </c>
      <c r="O86" s="5" t="s">
        <v>1442</v>
      </c>
    </row>
    <row r="87" spans="1:15" ht="20.25">
      <c r="A87" s="41">
        <v>84</v>
      </c>
      <c r="B87" s="38" t="s">
        <v>1443</v>
      </c>
      <c r="C87" s="14" t="s">
        <v>1444</v>
      </c>
      <c r="D87" s="4" t="s">
        <v>15</v>
      </c>
      <c r="E87" s="8">
        <v>137</v>
      </c>
      <c r="F87" s="8">
        <v>5</v>
      </c>
      <c r="G87" s="8"/>
      <c r="H87" s="8" t="s">
        <v>40</v>
      </c>
      <c r="I87" s="8" t="s">
        <v>25</v>
      </c>
      <c r="J87" s="8" t="s">
        <v>23</v>
      </c>
      <c r="K87" s="2" t="s">
        <v>1212</v>
      </c>
      <c r="L87" s="9"/>
      <c r="M87" s="117">
        <v>242277</v>
      </c>
      <c r="N87" s="118">
        <f>IF(ISBLANK(M87:M1016),"",(DATE(YEAR(M87:M1016)+3,MONTH(M87:M1016),DAY(M87:M1016)-1)))</f>
        <v>243372</v>
      </c>
      <c r="O87" s="5" t="s">
        <v>1445</v>
      </c>
    </row>
    <row r="88" spans="1:15" ht="20.25">
      <c r="A88" s="41">
        <v>85</v>
      </c>
      <c r="B88" s="38" t="s">
        <v>1446</v>
      </c>
      <c r="C88" s="14" t="s">
        <v>1447</v>
      </c>
      <c r="D88" s="4" t="s">
        <v>15</v>
      </c>
      <c r="E88" s="8" t="s">
        <v>1448</v>
      </c>
      <c r="F88" s="8">
        <v>1</v>
      </c>
      <c r="G88" s="8" t="s">
        <v>41</v>
      </c>
      <c r="H88" s="8" t="s">
        <v>42</v>
      </c>
      <c r="I88" s="8" t="s">
        <v>42</v>
      </c>
      <c r="J88" s="8" t="s">
        <v>23</v>
      </c>
      <c r="K88" s="2" t="s">
        <v>1212</v>
      </c>
      <c r="L88" s="9"/>
      <c r="M88" s="117">
        <v>242277</v>
      </c>
      <c r="N88" s="118">
        <f>IF(ISBLANK(M88:M1017),"",(DATE(YEAR(M88:M1017)+3,MONTH(M88:M1017),DAY(M88:M1017)-1)))</f>
        <v>243372</v>
      </c>
      <c r="O88" s="5" t="s">
        <v>1449</v>
      </c>
    </row>
    <row r="89" spans="1:15" ht="21">
      <c r="A89" s="41">
        <v>86</v>
      </c>
      <c r="B89" s="38" t="s">
        <v>1450</v>
      </c>
      <c r="C89" s="36" t="s">
        <v>1451</v>
      </c>
      <c r="D89" s="30" t="s">
        <v>15</v>
      </c>
      <c r="E89" s="28" t="s">
        <v>731</v>
      </c>
      <c r="F89" s="28">
        <v>7</v>
      </c>
      <c r="G89" s="28"/>
      <c r="H89" s="28" t="s">
        <v>732</v>
      </c>
      <c r="I89" s="28" t="s">
        <v>733</v>
      </c>
      <c r="J89" s="28" t="s">
        <v>759</v>
      </c>
      <c r="K89" s="27" t="s">
        <v>1208</v>
      </c>
      <c r="L89" s="43"/>
      <c r="M89" s="117">
        <v>242277</v>
      </c>
      <c r="N89" s="118">
        <f>IF(ISBLANK(M89:M1008),"",(DATE(YEAR(M89:M1008)+3,MONTH(M89:M1008),DAY(M89:M1008)-1)))</f>
        <v>243372</v>
      </c>
      <c r="O89" s="25" t="s">
        <v>1452</v>
      </c>
    </row>
    <row r="90" spans="1:15" ht="21">
      <c r="A90" s="41">
        <v>87</v>
      </c>
      <c r="B90" s="38" t="s">
        <v>1453</v>
      </c>
      <c r="C90" s="36" t="s">
        <v>1454</v>
      </c>
      <c r="D90" s="30" t="s">
        <v>15</v>
      </c>
      <c r="E90" s="28" t="s">
        <v>535</v>
      </c>
      <c r="F90" s="28">
        <v>3</v>
      </c>
      <c r="G90" s="28"/>
      <c r="H90" s="28" t="s">
        <v>461</v>
      </c>
      <c r="I90" s="28" t="s">
        <v>22</v>
      </c>
      <c r="J90" s="28" t="s">
        <v>462</v>
      </c>
      <c r="K90" s="27" t="s">
        <v>1234</v>
      </c>
      <c r="L90" s="43"/>
      <c r="M90" s="117">
        <v>242277</v>
      </c>
      <c r="N90" s="118">
        <f>IF(ISBLANK(M90:M1151),"",(DATE(YEAR(M90:M1151)+3,MONTH(M90:M1151),DAY(M90:M1151)-1)))</f>
        <v>243372</v>
      </c>
      <c r="O90" s="29" t="s">
        <v>1455</v>
      </c>
    </row>
    <row r="91" spans="1:15" ht="20.25">
      <c r="A91" s="41">
        <v>88</v>
      </c>
      <c r="B91" s="38" t="s">
        <v>1456</v>
      </c>
      <c r="C91" s="14" t="s">
        <v>1457</v>
      </c>
      <c r="D91" s="4" t="s">
        <v>15</v>
      </c>
      <c r="E91" s="8" t="s">
        <v>43</v>
      </c>
      <c r="F91" s="8">
        <v>2</v>
      </c>
      <c r="G91" s="8"/>
      <c r="H91" s="8" t="s">
        <v>39</v>
      </c>
      <c r="I91" s="8" t="s">
        <v>39</v>
      </c>
      <c r="J91" s="8" t="s">
        <v>23</v>
      </c>
      <c r="K91" s="2" t="s">
        <v>1212</v>
      </c>
      <c r="L91" s="9"/>
      <c r="M91" s="117">
        <v>242277</v>
      </c>
      <c r="N91" s="118">
        <f>IF(ISBLANK(M91:M839),"",(DATE(YEAR(M91:M839)+3,MONTH(M91:M839),DAY(M91:M839)-1)))</f>
        <v>243372</v>
      </c>
      <c r="O91" s="5" t="s">
        <v>1458</v>
      </c>
    </row>
    <row r="92" spans="1:15" ht="21">
      <c r="A92" s="41">
        <v>89</v>
      </c>
      <c r="B92" s="38" t="s">
        <v>1459</v>
      </c>
      <c r="C92" s="36" t="s">
        <v>1460</v>
      </c>
      <c r="D92" s="30" t="s">
        <v>15</v>
      </c>
      <c r="E92" s="31" t="s">
        <v>536</v>
      </c>
      <c r="F92" s="28"/>
      <c r="G92" s="28" t="s">
        <v>537</v>
      </c>
      <c r="H92" s="28" t="s">
        <v>538</v>
      </c>
      <c r="I92" s="28" t="s">
        <v>22</v>
      </c>
      <c r="J92" s="28" t="s">
        <v>462</v>
      </c>
      <c r="K92" s="27" t="s">
        <v>1234</v>
      </c>
      <c r="L92" s="43"/>
      <c r="M92" s="117">
        <v>242277</v>
      </c>
      <c r="N92" s="118">
        <f>IF(ISBLANK(M92:M1153),"",(DATE(YEAR(M92:M1153)+3,MONTH(M92:M1153),DAY(M92:M1153)-1)))</f>
        <v>243372</v>
      </c>
      <c r="O92" s="29" t="s">
        <v>1461</v>
      </c>
    </row>
    <row r="93" spans="1:15" ht="21">
      <c r="A93" s="41">
        <v>90</v>
      </c>
      <c r="B93" s="38" t="s">
        <v>1462</v>
      </c>
      <c r="C93" s="36" t="s">
        <v>1463</v>
      </c>
      <c r="D93" s="30" t="s">
        <v>15</v>
      </c>
      <c r="E93" s="28">
        <v>243</v>
      </c>
      <c r="F93" s="28">
        <v>2</v>
      </c>
      <c r="G93" s="28"/>
      <c r="H93" s="28" t="s">
        <v>837</v>
      </c>
      <c r="I93" s="28" t="s">
        <v>838</v>
      </c>
      <c r="J93" s="28" t="s">
        <v>834</v>
      </c>
      <c r="K93" s="27" t="s">
        <v>1118</v>
      </c>
      <c r="L93" s="117"/>
      <c r="M93" s="117">
        <v>242277</v>
      </c>
      <c r="N93" s="118">
        <f>IF(ISBLANK(M93:M1007),"",(DATE(YEAR(M93:M1007)+3,MONTH(M93:M1007),DAY(M93:M1007)-1)))</f>
        <v>243372</v>
      </c>
      <c r="O93" s="128" t="s">
        <v>1464</v>
      </c>
    </row>
    <row r="94" spans="1:15" ht="21">
      <c r="A94" s="41">
        <v>91</v>
      </c>
      <c r="B94" s="38" t="s">
        <v>1465</v>
      </c>
      <c r="C94" s="36" t="s">
        <v>1466</v>
      </c>
      <c r="D94" s="4" t="s">
        <v>15</v>
      </c>
      <c r="E94" s="9" t="s">
        <v>242</v>
      </c>
      <c r="F94" s="8">
        <v>4</v>
      </c>
      <c r="G94" s="2"/>
      <c r="H94" s="8" t="s">
        <v>243</v>
      </c>
      <c r="I94" s="8" t="s">
        <v>238</v>
      </c>
      <c r="J94" s="8" t="s">
        <v>236</v>
      </c>
      <c r="K94" s="2" t="s">
        <v>1245</v>
      </c>
      <c r="L94" s="8"/>
      <c r="M94" s="117">
        <v>242277</v>
      </c>
      <c r="N94" s="118">
        <f>IF(ISBLANK(M94:M973),"",(DATE(YEAR(M94:M973)+3,MONTH(M94:M973),DAY(M94:M973)-1)))</f>
        <v>243372</v>
      </c>
      <c r="O94" s="47" t="s">
        <v>1467</v>
      </c>
    </row>
    <row r="95" spans="1:15" ht="21">
      <c r="A95" s="41">
        <v>92</v>
      </c>
      <c r="B95" s="38" t="s">
        <v>1468</v>
      </c>
      <c r="C95" s="36" t="s">
        <v>1469</v>
      </c>
      <c r="D95" s="30" t="s">
        <v>15</v>
      </c>
      <c r="E95" s="28" t="s">
        <v>539</v>
      </c>
      <c r="F95" s="28">
        <v>4</v>
      </c>
      <c r="G95" s="28"/>
      <c r="H95" s="28" t="s">
        <v>485</v>
      </c>
      <c r="I95" s="28" t="s">
        <v>486</v>
      </c>
      <c r="J95" s="28" t="s">
        <v>462</v>
      </c>
      <c r="K95" s="27" t="s">
        <v>1234</v>
      </c>
      <c r="L95" s="43"/>
      <c r="M95" s="117">
        <v>242277</v>
      </c>
      <c r="N95" s="118">
        <f>IF(ISBLANK(M95:M1153),"",(DATE(YEAR(M95:M1153)+3,MONTH(M95:M1153),DAY(M95:M1153)-1)))</f>
        <v>243372</v>
      </c>
      <c r="O95" s="29" t="s">
        <v>1470</v>
      </c>
    </row>
    <row r="96" spans="1:15" ht="21">
      <c r="A96" s="41">
        <v>93</v>
      </c>
      <c r="B96" s="38" t="s">
        <v>1471</v>
      </c>
      <c r="C96" s="36" t="s">
        <v>1472</v>
      </c>
      <c r="D96" s="30" t="s">
        <v>15</v>
      </c>
      <c r="E96" s="28" t="s">
        <v>1473</v>
      </c>
      <c r="F96" s="28"/>
      <c r="G96" s="28" t="s">
        <v>540</v>
      </c>
      <c r="H96" s="28" t="s">
        <v>461</v>
      </c>
      <c r="I96" s="28" t="s">
        <v>22</v>
      </c>
      <c r="J96" s="28" t="s">
        <v>462</v>
      </c>
      <c r="K96" s="27" t="s">
        <v>1234</v>
      </c>
      <c r="L96" s="43"/>
      <c r="M96" s="117">
        <v>242277</v>
      </c>
      <c r="N96" s="118">
        <f>IF(ISBLANK(M96:M1154),"",(DATE(YEAR(M96:M1154)+3,MONTH(M96:M1154),DAY(M96:M1154)-1)))</f>
        <v>243372</v>
      </c>
      <c r="O96" s="29" t="s">
        <v>1474</v>
      </c>
    </row>
    <row r="97" spans="1:15" ht="21">
      <c r="A97" s="41">
        <v>94</v>
      </c>
      <c r="B97" s="38" t="s">
        <v>1475</v>
      </c>
      <c r="C97" s="36" t="s">
        <v>1476</v>
      </c>
      <c r="D97" s="30" t="s">
        <v>15</v>
      </c>
      <c r="E97" s="28" t="s">
        <v>1477</v>
      </c>
      <c r="F97" s="28">
        <v>5</v>
      </c>
      <c r="G97" s="28" t="s">
        <v>541</v>
      </c>
      <c r="H97" s="28" t="s">
        <v>494</v>
      </c>
      <c r="I97" s="28" t="s">
        <v>22</v>
      </c>
      <c r="J97" s="28" t="s">
        <v>462</v>
      </c>
      <c r="K97" s="27" t="s">
        <v>1234</v>
      </c>
      <c r="L97" s="43"/>
      <c r="M97" s="117">
        <v>242277</v>
      </c>
      <c r="N97" s="118">
        <f>IF(ISBLANK(M97:M1155),"",(DATE(YEAR(M97:M1155)+3,MONTH(M97:M1155),DAY(M97:M1155)-1)))</f>
        <v>243372</v>
      </c>
      <c r="O97" s="29" t="s">
        <v>1478</v>
      </c>
    </row>
    <row r="98" spans="1:15" ht="21">
      <c r="A98" s="41">
        <v>95</v>
      </c>
      <c r="B98" s="38" t="s">
        <v>1479</v>
      </c>
      <c r="C98" s="36" t="s">
        <v>1480</v>
      </c>
      <c r="D98" s="30" t="s">
        <v>15</v>
      </c>
      <c r="E98" s="28">
        <v>366</v>
      </c>
      <c r="F98" s="28">
        <v>7</v>
      </c>
      <c r="G98" s="28"/>
      <c r="H98" s="28" t="s">
        <v>839</v>
      </c>
      <c r="I98" s="28" t="s">
        <v>840</v>
      </c>
      <c r="J98" s="28" t="s">
        <v>834</v>
      </c>
      <c r="K98" s="27" t="s">
        <v>1118</v>
      </c>
      <c r="L98" s="117"/>
      <c r="M98" s="117">
        <v>242277</v>
      </c>
      <c r="N98" s="118">
        <f>IF(ISBLANK(M98:M1008),"",(DATE(YEAR(M98:M1008)+3,MONTH(M98:M1008),DAY(M98:M1008)-1)))</f>
        <v>243372</v>
      </c>
      <c r="O98" s="25" t="s">
        <v>1481</v>
      </c>
    </row>
    <row r="99" spans="1:15" ht="21">
      <c r="A99" s="41">
        <v>96</v>
      </c>
      <c r="B99" s="38" t="s">
        <v>1482</v>
      </c>
      <c r="C99" s="36" t="s">
        <v>1483</v>
      </c>
      <c r="D99" s="30" t="s">
        <v>15</v>
      </c>
      <c r="E99" s="28" t="s">
        <v>542</v>
      </c>
      <c r="F99" s="28">
        <v>3</v>
      </c>
      <c r="G99" s="28"/>
      <c r="H99" s="28" t="s">
        <v>465</v>
      </c>
      <c r="I99" s="28" t="s">
        <v>466</v>
      </c>
      <c r="J99" s="28" t="s">
        <v>462</v>
      </c>
      <c r="K99" s="27" t="s">
        <v>1234</v>
      </c>
      <c r="L99" s="43"/>
      <c r="M99" s="117">
        <v>242277</v>
      </c>
      <c r="N99" s="118">
        <f>IF(ISBLANK(M99:M1159),"",(DATE(YEAR(M99:M1159)+3,MONTH(M99:M1159),DAY(M99:M1159)-1)))</f>
        <v>243372</v>
      </c>
      <c r="O99" s="29" t="s">
        <v>1484</v>
      </c>
    </row>
    <row r="100" spans="1:15" ht="21">
      <c r="A100" s="41">
        <v>97</v>
      </c>
      <c r="B100" s="38" t="s">
        <v>1485</v>
      </c>
      <c r="C100" s="36" t="s">
        <v>1486</v>
      </c>
      <c r="D100" s="30" t="s">
        <v>15</v>
      </c>
      <c r="E100" s="28">
        <v>328</v>
      </c>
      <c r="F100" s="28">
        <v>1</v>
      </c>
      <c r="G100" s="28"/>
      <c r="H100" s="28" t="s">
        <v>543</v>
      </c>
      <c r="I100" s="28" t="s">
        <v>543</v>
      </c>
      <c r="J100" s="28" t="s">
        <v>462</v>
      </c>
      <c r="K100" s="27" t="s">
        <v>1234</v>
      </c>
      <c r="L100" s="43"/>
      <c r="M100" s="117">
        <v>242277</v>
      </c>
      <c r="N100" s="118">
        <f>IF(ISBLANK(M100:M1160),"",(DATE(YEAR(M100:M1160)+3,MONTH(M100:M1160),DAY(M100:M1160)-1)))</f>
        <v>243372</v>
      </c>
      <c r="O100" s="29" t="s">
        <v>1487</v>
      </c>
    </row>
    <row r="101" spans="1:15" ht="21">
      <c r="A101" s="41">
        <v>98</v>
      </c>
      <c r="B101" s="38" t="s">
        <v>1488</v>
      </c>
      <c r="C101" s="36" t="s">
        <v>1489</v>
      </c>
      <c r="D101" s="30" t="s">
        <v>15</v>
      </c>
      <c r="E101" s="28" t="s">
        <v>544</v>
      </c>
      <c r="F101" s="28">
        <v>6</v>
      </c>
      <c r="G101" s="28"/>
      <c r="H101" s="28" t="s">
        <v>545</v>
      </c>
      <c r="I101" s="28" t="s">
        <v>546</v>
      </c>
      <c r="J101" s="28" t="s">
        <v>462</v>
      </c>
      <c r="K101" s="27" t="s">
        <v>1234</v>
      </c>
      <c r="L101" s="43"/>
      <c r="M101" s="117">
        <v>242277</v>
      </c>
      <c r="N101" s="118">
        <f>IF(ISBLANK(M101:M1161),"",(DATE(YEAR(M101:M1161)+3,MONTH(M101:M1161),DAY(M101:M1161)-1)))</f>
        <v>243372</v>
      </c>
      <c r="O101" s="29" t="s">
        <v>1490</v>
      </c>
    </row>
    <row r="102" spans="1:15" ht="21">
      <c r="A102" s="41">
        <v>99</v>
      </c>
      <c r="B102" s="38" t="s">
        <v>1491</v>
      </c>
      <c r="C102" s="36" t="s">
        <v>1492</v>
      </c>
      <c r="D102" s="30" t="s">
        <v>15</v>
      </c>
      <c r="E102" s="28" t="s">
        <v>841</v>
      </c>
      <c r="F102" s="28">
        <v>1</v>
      </c>
      <c r="G102" s="28"/>
      <c r="H102" s="28" t="s">
        <v>842</v>
      </c>
      <c r="I102" s="28" t="s">
        <v>843</v>
      </c>
      <c r="J102" s="28" t="s">
        <v>834</v>
      </c>
      <c r="K102" s="27" t="s">
        <v>1118</v>
      </c>
      <c r="L102" s="117"/>
      <c r="M102" s="117">
        <v>242277</v>
      </c>
      <c r="N102" s="118">
        <f>IF(ISBLANK(M102:M1009),"",(DATE(YEAR(M102:M1009)+3,MONTH(M102:M1009),DAY(M102:M1009)-1)))</f>
        <v>243372</v>
      </c>
      <c r="O102" s="25" t="s">
        <v>1493</v>
      </c>
    </row>
    <row r="103" spans="1:15" ht="20.25">
      <c r="A103" s="41">
        <v>100</v>
      </c>
      <c r="B103" s="38" t="s">
        <v>1494</v>
      </c>
      <c r="C103" s="14" t="s">
        <v>1495</v>
      </c>
      <c r="D103" s="4" t="s">
        <v>15</v>
      </c>
      <c r="E103" s="9" t="s">
        <v>44</v>
      </c>
      <c r="F103" s="8">
        <v>2</v>
      </c>
      <c r="G103" s="8"/>
      <c r="H103" s="8" t="s">
        <v>45</v>
      </c>
      <c r="I103" s="8" t="s">
        <v>46</v>
      </c>
      <c r="J103" s="8" t="s">
        <v>23</v>
      </c>
      <c r="K103" s="2" t="s">
        <v>1212</v>
      </c>
      <c r="L103" s="9"/>
      <c r="M103" s="117">
        <v>242277</v>
      </c>
      <c r="N103" s="118">
        <f>IF(ISBLANK(M93:M840),"",(DATE(YEAR(M93:M840)+3,MONTH(M93:M840),DAY(M93:M840)-1)))</f>
        <v>243372</v>
      </c>
      <c r="O103" s="5" t="s">
        <v>1496</v>
      </c>
    </row>
    <row r="104" spans="1:15" ht="21">
      <c r="A104" s="41">
        <v>101</v>
      </c>
      <c r="B104" s="38" t="s">
        <v>1497</v>
      </c>
      <c r="C104" s="36" t="s">
        <v>1498</v>
      </c>
      <c r="D104" s="30" t="s">
        <v>15</v>
      </c>
      <c r="E104" s="28" t="s">
        <v>1499</v>
      </c>
      <c r="F104" s="28">
        <v>2</v>
      </c>
      <c r="G104" s="28"/>
      <c r="H104" s="28" t="s">
        <v>547</v>
      </c>
      <c r="I104" s="28" t="s">
        <v>490</v>
      </c>
      <c r="J104" s="28" t="s">
        <v>462</v>
      </c>
      <c r="K104" s="27" t="s">
        <v>1234</v>
      </c>
      <c r="L104" s="43"/>
      <c r="M104" s="117">
        <v>242277</v>
      </c>
      <c r="N104" s="118">
        <f>IF(ISBLANK(M104:M1163),"",(DATE(YEAR(M104:M1163)+3,MONTH(M104:M1163),DAY(M104:M1163)-1)))</f>
        <v>243372</v>
      </c>
      <c r="O104" s="29" t="s">
        <v>1500</v>
      </c>
    </row>
    <row r="105" spans="1:15" ht="21">
      <c r="A105" s="41">
        <v>102</v>
      </c>
      <c r="B105" s="38" t="s">
        <v>1501</v>
      </c>
      <c r="C105" s="36" t="s">
        <v>1502</v>
      </c>
      <c r="D105" s="4" t="s">
        <v>15</v>
      </c>
      <c r="E105" s="8" t="s">
        <v>1503</v>
      </c>
      <c r="F105" s="8">
        <v>2</v>
      </c>
      <c r="G105" s="2"/>
      <c r="H105" s="8" t="s">
        <v>237</v>
      </c>
      <c r="I105" s="8" t="s">
        <v>238</v>
      </c>
      <c r="J105" s="8" t="s">
        <v>236</v>
      </c>
      <c r="K105" s="2" t="s">
        <v>1245</v>
      </c>
      <c r="L105" s="8"/>
      <c r="M105" s="117">
        <v>242277</v>
      </c>
      <c r="N105" s="118">
        <f>IF(ISBLANK(M105:M974),"",(DATE(YEAR(M105:M974)+3,MONTH(M105:M974),DAY(M105:M974)-1)))</f>
        <v>243372</v>
      </c>
      <c r="O105" s="47" t="s">
        <v>1504</v>
      </c>
    </row>
    <row r="106" spans="1:15" ht="21">
      <c r="A106" s="41">
        <v>103</v>
      </c>
      <c r="B106" s="38" t="s">
        <v>1505</v>
      </c>
      <c r="C106" s="36" t="s">
        <v>1506</v>
      </c>
      <c r="D106" s="30" t="s">
        <v>15</v>
      </c>
      <c r="E106" s="28" t="s">
        <v>844</v>
      </c>
      <c r="F106" s="28"/>
      <c r="G106" s="28" t="s">
        <v>845</v>
      </c>
      <c r="H106" s="28" t="s">
        <v>833</v>
      </c>
      <c r="I106" s="28" t="s">
        <v>22</v>
      </c>
      <c r="J106" s="28" t="s">
        <v>834</v>
      </c>
      <c r="K106" s="27" t="s">
        <v>1118</v>
      </c>
      <c r="L106" s="8"/>
      <c r="M106" s="117">
        <v>242277</v>
      </c>
      <c r="N106" s="118">
        <f>IF(ISBLANK(M106:M1010),"",(DATE(YEAR(M106:M1010)+3,MONTH(M106:M1010),DAY(M106:M1010)-1)))</f>
        <v>243372</v>
      </c>
      <c r="O106" s="128" t="s">
        <v>1507</v>
      </c>
    </row>
    <row r="107" spans="1:15" ht="21">
      <c r="A107" s="41">
        <v>104</v>
      </c>
      <c r="B107" s="38" t="s">
        <v>1508</v>
      </c>
      <c r="C107" s="36" t="s">
        <v>1509</v>
      </c>
      <c r="D107" s="4" t="s">
        <v>15</v>
      </c>
      <c r="E107" s="8" t="s">
        <v>1510</v>
      </c>
      <c r="F107" s="8">
        <v>4</v>
      </c>
      <c r="G107" s="2" t="s">
        <v>244</v>
      </c>
      <c r="H107" s="8" t="s">
        <v>245</v>
      </c>
      <c r="I107" s="8" t="s">
        <v>245</v>
      </c>
      <c r="J107" s="8" t="s">
        <v>236</v>
      </c>
      <c r="K107" s="2" t="s">
        <v>1245</v>
      </c>
      <c r="L107" s="117"/>
      <c r="M107" s="117">
        <v>242277</v>
      </c>
      <c r="N107" s="118">
        <f>IF(ISBLANK(M107:M975),"",(DATE(YEAR(M107:M975)+3,MONTH(M107:M975),DAY(M107:M975)-1)))</f>
        <v>243372</v>
      </c>
      <c r="O107" s="47" t="s">
        <v>1511</v>
      </c>
    </row>
    <row r="108" spans="1:15" ht="21">
      <c r="A108" s="41">
        <v>105</v>
      </c>
      <c r="B108" s="38" t="s">
        <v>1512</v>
      </c>
      <c r="C108" s="36" t="s">
        <v>1513</v>
      </c>
      <c r="D108" s="4" t="s">
        <v>15</v>
      </c>
      <c r="E108" s="8" t="s">
        <v>246</v>
      </c>
      <c r="F108" s="8"/>
      <c r="G108" s="2" t="s">
        <v>247</v>
      </c>
      <c r="H108" s="8" t="s">
        <v>238</v>
      </c>
      <c r="I108" s="8" t="s">
        <v>238</v>
      </c>
      <c r="J108" s="8" t="s">
        <v>236</v>
      </c>
      <c r="K108" s="2" t="s">
        <v>1245</v>
      </c>
      <c r="L108" s="8"/>
      <c r="M108" s="117">
        <v>242277</v>
      </c>
      <c r="N108" s="118">
        <f>IF(ISBLANK(M108:M976),"",(DATE(YEAR(M108:M976)+3,MONTH(M108:M976),DAY(M108:M976)-1)))</f>
        <v>243372</v>
      </c>
      <c r="O108" s="47" t="s">
        <v>1514</v>
      </c>
    </row>
    <row r="109" spans="1:15" ht="21">
      <c r="A109" s="41">
        <v>106</v>
      </c>
      <c r="B109" s="38" t="s">
        <v>1515</v>
      </c>
      <c r="C109" s="36" t="s">
        <v>1516</v>
      </c>
      <c r="D109" s="30" t="s">
        <v>15</v>
      </c>
      <c r="E109" s="28">
        <v>218</v>
      </c>
      <c r="F109" s="28">
        <v>4</v>
      </c>
      <c r="G109" s="28"/>
      <c r="H109" s="28" t="s">
        <v>846</v>
      </c>
      <c r="I109" s="28" t="s">
        <v>843</v>
      </c>
      <c r="J109" s="28" t="s">
        <v>834</v>
      </c>
      <c r="K109" s="27" t="s">
        <v>1118</v>
      </c>
      <c r="L109" s="43"/>
      <c r="M109" s="117">
        <v>242277</v>
      </c>
      <c r="N109" s="118">
        <f>IF(ISBLANK(M109:M1011),"",(DATE(YEAR(M109:M1011)+3,MONTH(M109:M1011),DAY(M109:M1011)-1)))</f>
        <v>243372</v>
      </c>
      <c r="O109" s="25" t="s">
        <v>1517</v>
      </c>
    </row>
    <row r="110" spans="1:15" ht="20.25">
      <c r="A110" s="41">
        <v>107</v>
      </c>
      <c r="B110" s="38" t="s">
        <v>1518</v>
      </c>
      <c r="C110" s="14" t="s">
        <v>1519</v>
      </c>
      <c r="D110" s="4" t="s">
        <v>15</v>
      </c>
      <c r="E110" s="9" t="s">
        <v>651</v>
      </c>
      <c r="F110" s="8"/>
      <c r="G110" s="8" t="s">
        <v>652</v>
      </c>
      <c r="H110" s="8" t="s">
        <v>650</v>
      </c>
      <c r="I110" s="8" t="s">
        <v>22</v>
      </c>
      <c r="J110" s="8" t="s">
        <v>647</v>
      </c>
      <c r="K110" s="2" t="s">
        <v>1231</v>
      </c>
      <c r="L110" s="120"/>
      <c r="M110" s="117">
        <v>242277</v>
      </c>
      <c r="N110" s="118">
        <f>IF(ISBLANK(M110:M977),"",(DATE(YEAR(M110:M977)+3,MONTH(M110:M977),DAY(M110:M977)-1)))</f>
        <v>243372</v>
      </c>
      <c r="O110" s="47" t="s">
        <v>1520</v>
      </c>
    </row>
    <row r="111" spans="1:15" ht="21">
      <c r="A111" s="41">
        <v>108</v>
      </c>
      <c r="B111" s="38" t="s">
        <v>1521</v>
      </c>
      <c r="C111" s="36" t="s">
        <v>1522</v>
      </c>
      <c r="D111" s="30" t="s">
        <v>15</v>
      </c>
      <c r="E111" s="28" t="s">
        <v>1523</v>
      </c>
      <c r="F111" s="28">
        <v>10</v>
      </c>
      <c r="G111" s="28"/>
      <c r="H111" s="28" t="s">
        <v>548</v>
      </c>
      <c r="I111" s="28" t="s">
        <v>480</v>
      </c>
      <c r="J111" s="28" t="s">
        <v>462</v>
      </c>
      <c r="K111" s="27" t="s">
        <v>1234</v>
      </c>
      <c r="L111" s="43"/>
      <c r="M111" s="117">
        <v>242277</v>
      </c>
      <c r="N111" s="118">
        <f>IF(ISBLANK(M111:M1173),"",(DATE(YEAR(M111:M1173)+3,MONTH(M111:M1173),DAY(M111:M1173)-1)))</f>
        <v>243372</v>
      </c>
      <c r="O111" s="29" t="s">
        <v>1524</v>
      </c>
    </row>
    <row r="112" spans="1:15" ht="21">
      <c r="A112" s="41">
        <v>109</v>
      </c>
      <c r="B112" s="38" t="s">
        <v>1525</v>
      </c>
      <c r="C112" s="36" t="s">
        <v>1526</v>
      </c>
      <c r="D112" s="30" t="s">
        <v>15</v>
      </c>
      <c r="E112" s="28">
        <v>24</v>
      </c>
      <c r="F112" s="28">
        <v>6</v>
      </c>
      <c r="G112" s="28"/>
      <c r="H112" s="28" t="s">
        <v>847</v>
      </c>
      <c r="I112" s="28" t="s">
        <v>22</v>
      </c>
      <c r="J112" s="28" t="s">
        <v>834</v>
      </c>
      <c r="K112" s="27" t="s">
        <v>1118</v>
      </c>
      <c r="L112" s="117"/>
      <c r="M112" s="117">
        <v>242277</v>
      </c>
      <c r="N112" s="118">
        <f>IF(ISBLANK(M112:M1012),"",(DATE(YEAR(M112:M1012)+3,MONTH(M112:M1012),DAY(M112:M1012)-1)))</f>
        <v>243372</v>
      </c>
      <c r="O112" s="128" t="s">
        <v>1527</v>
      </c>
    </row>
    <row r="113" spans="1:15" ht="20.25">
      <c r="A113" s="41">
        <v>110</v>
      </c>
      <c r="B113" s="38" t="s">
        <v>1528</v>
      </c>
      <c r="C113" s="14" t="s">
        <v>1529</v>
      </c>
      <c r="D113" s="4" t="s">
        <v>15</v>
      </c>
      <c r="E113" s="8" t="s">
        <v>1530</v>
      </c>
      <c r="F113" s="8">
        <v>3</v>
      </c>
      <c r="G113" s="8"/>
      <c r="H113" s="8" t="s">
        <v>47</v>
      </c>
      <c r="I113" s="8" t="s">
        <v>47</v>
      </c>
      <c r="J113" s="8" t="s">
        <v>23</v>
      </c>
      <c r="K113" s="2" t="s">
        <v>1212</v>
      </c>
      <c r="L113" s="9"/>
      <c r="M113" s="117">
        <v>242277</v>
      </c>
      <c r="N113" s="118">
        <f>IF(ISBLANK(M93:M841),"",(DATE(YEAR(M93:M841)+3,MONTH(M93:M841),DAY(M93:M841)-1)))</f>
        <v>243372</v>
      </c>
      <c r="O113" s="5" t="s">
        <v>1531</v>
      </c>
    </row>
    <row r="114" spans="1:15" ht="20.25">
      <c r="A114" s="41">
        <v>111</v>
      </c>
      <c r="B114" s="38" t="s">
        <v>1532</v>
      </c>
      <c r="C114" s="14" t="s">
        <v>1533</v>
      </c>
      <c r="D114" s="4" t="s">
        <v>15</v>
      </c>
      <c r="E114" s="8" t="s">
        <v>1534</v>
      </c>
      <c r="F114" s="8">
        <v>1</v>
      </c>
      <c r="G114" s="8"/>
      <c r="H114" s="8" t="s">
        <v>48</v>
      </c>
      <c r="I114" s="8" t="s">
        <v>22</v>
      </c>
      <c r="J114" s="8" t="s">
        <v>23</v>
      </c>
      <c r="K114" s="2" t="s">
        <v>1212</v>
      </c>
      <c r="L114" s="9"/>
      <c r="M114" s="117">
        <v>242277</v>
      </c>
      <c r="N114" s="118">
        <f>IF(ISBLANK(M114:M842),"",(DATE(YEAR(M114:M842)+3,MONTH(M114:M842),DAY(M114:M842)-1)))</f>
        <v>243372</v>
      </c>
      <c r="O114" s="5" t="s">
        <v>1535</v>
      </c>
    </row>
    <row r="115" spans="1:15" ht="20.25">
      <c r="A115" s="41">
        <v>112</v>
      </c>
      <c r="B115" s="38" t="s">
        <v>1536</v>
      </c>
      <c r="C115" s="14" t="s">
        <v>1537</v>
      </c>
      <c r="D115" s="4" t="s">
        <v>15</v>
      </c>
      <c r="E115" s="8" t="s">
        <v>1538</v>
      </c>
      <c r="F115" s="8">
        <v>8</v>
      </c>
      <c r="G115" s="8"/>
      <c r="H115" s="8" t="s">
        <v>49</v>
      </c>
      <c r="I115" s="8" t="s">
        <v>49</v>
      </c>
      <c r="J115" s="8" t="s">
        <v>23</v>
      </c>
      <c r="K115" s="2" t="s">
        <v>1212</v>
      </c>
      <c r="L115" s="9"/>
      <c r="M115" s="117">
        <v>242277</v>
      </c>
      <c r="N115" s="118">
        <f>IF(ISBLANK(M115:M854),"",(DATE(YEAR(M115:M854)+3,MONTH(M115:M854),DAY(M115:M854)-1)))</f>
        <v>243372</v>
      </c>
      <c r="O115" s="5" t="s">
        <v>1539</v>
      </c>
    </row>
    <row r="116" spans="1:15" ht="20.25">
      <c r="A116" s="41">
        <v>113</v>
      </c>
      <c r="B116" s="38" t="s">
        <v>1540</v>
      </c>
      <c r="C116" s="14" t="s">
        <v>1541</v>
      </c>
      <c r="D116" s="4" t="s">
        <v>15</v>
      </c>
      <c r="E116" s="8" t="s">
        <v>1542</v>
      </c>
      <c r="F116" s="8">
        <v>1</v>
      </c>
      <c r="G116" s="8"/>
      <c r="H116" s="8" t="s">
        <v>50</v>
      </c>
      <c r="I116" s="8" t="s">
        <v>51</v>
      </c>
      <c r="J116" s="8" t="s">
        <v>23</v>
      </c>
      <c r="K116" s="2" t="s">
        <v>1212</v>
      </c>
      <c r="L116" s="9"/>
      <c r="M116" s="117">
        <v>242277</v>
      </c>
      <c r="N116" s="118">
        <f>IF(ISBLANK(M116:M855),"",(DATE(YEAR(M116:M855)+3,MONTH(M116:M855),DAY(M116:M855)-1)))</f>
        <v>243372</v>
      </c>
      <c r="O116" s="5" t="s">
        <v>1543</v>
      </c>
    </row>
    <row r="117" spans="1:15" ht="20.25">
      <c r="A117" s="41">
        <v>114</v>
      </c>
      <c r="B117" s="38" t="s">
        <v>1544</v>
      </c>
      <c r="C117" s="14" t="s">
        <v>1545</v>
      </c>
      <c r="D117" s="4" t="s">
        <v>15</v>
      </c>
      <c r="E117" s="8" t="s">
        <v>1546</v>
      </c>
      <c r="F117" s="8">
        <v>1</v>
      </c>
      <c r="G117" s="8"/>
      <c r="H117" s="8" t="s">
        <v>52</v>
      </c>
      <c r="I117" s="8" t="s">
        <v>52</v>
      </c>
      <c r="J117" s="8" t="s">
        <v>23</v>
      </c>
      <c r="K117" s="2" t="s">
        <v>1212</v>
      </c>
      <c r="L117" s="9"/>
      <c r="M117" s="117">
        <v>242277</v>
      </c>
      <c r="N117" s="118">
        <f>IF(ISBLANK(M117:M856),"",(DATE(YEAR(M117:M856)+3,MONTH(M117:M856),DAY(M117:M856)-1)))</f>
        <v>243372</v>
      </c>
      <c r="O117" s="5" t="s">
        <v>1547</v>
      </c>
    </row>
    <row r="118" spans="1:15" ht="20.25">
      <c r="A118" s="41">
        <v>115</v>
      </c>
      <c r="B118" s="38" t="s">
        <v>1548</v>
      </c>
      <c r="C118" s="14" t="s">
        <v>1549</v>
      </c>
      <c r="D118" s="4" t="s">
        <v>15</v>
      </c>
      <c r="E118" s="8" t="s">
        <v>1550</v>
      </c>
      <c r="F118" s="8">
        <v>8</v>
      </c>
      <c r="G118" s="8"/>
      <c r="H118" s="8" t="s">
        <v>53</v>
      </c>
      <c r="I118" s="8" t="s">
        <v>46</v>
      </c>
      <c r="J118" s="8" t="s">
        <v>23</v>
      </c>
      <c r="K118" s="2" t="s">
        <v>1212</v>
      </c>
      <c r="L118" s="9"/>
      <c r="M118" s="117">
        <v>242277</v>
      </c>
      <c r="N118" s="118">
        <f>IF(ISBLANK(M118:M857),"",(DATE(YEAR(M118:M857)+3,MONTH(M118:M857),DAY(M118:M857)-1)))</f>
        <v>243372</v>
      </c>
      <c r="O118" s="5" t="s">
        <v>1551</v>
      </c>
    </row>
    <row r="119" spans="1:15" ht="21">
      <c r="A119" s="41">
        <v>116</v>
      </c>
      <c r="B119" s="38" t="s">
        <v>1552</v>
      </c>
      <c r="C119" s="36" t="s">
        <v>1553</v>
      </c>
      <c r="D119" s="4" t="s">
        <v>15</v>
      </c>
      <c r="E119" s="9" t="s">
        <v>248</v>
      </c>
      <c r="F119" s="8">
        <v>1</v>
      </c>
      <c r="G119" s="2"/>
      <c r="H119" s="8" t="s">
        <v>249</v>
      </c>
      <c r="I119" s="8" t="s">
        <v>249</v>
      </c>
      <c r="J119" s="8" t="s">
        <v>236</v>
      </c>
      <c r="K119" s="2" t="s">
        <v>1245</v>
      </c>
      <c r="L119" s="117"/>
      <c r="M119" s="117">
        <v>242277</v>
      </c>
      <c r="N119" s="118">
        <f>IF(ISBLANK(M119:M977),"",(DATE(YEAR(M119:M977)+3,MONTH(M119:M977),DAY(M119:M977)-1)))</f>
        <v>243372</v>
      </c>
      <c r="O119" s="47" t="s">
        <v>1554</v>
      </c>
    </row>
    <row r="120" spans="1:15" ht="21">
      <c r="A120" s="41">
        <v>117</v>
      </c>
      <c r="B120" s="38" t="s">
        <v>1555</v>
      </c>
      <c r="C120" s="36" t="s">
        <v>1556</v>
      </c>
      <c r="D120" s="30" t="s">
        <v>15</v>
      </c>
      <c r="E120" s="28" t="s">
        <v>549</v>
      </c>
      <c r="F120" s="28">
        <v>3</v>
      </c>
      <c r="G120" s="28"/>
      <c r="H120" s="28" t="s">
        <v>474</v>
      </c>
      <c r="I120" s="28" t="s">
        <v>475</v>
      </c>
      <c r="J120" s="28" t="s">
        <v>462</v>
      </c>
      <c r="K120" s="27" t="s">
        <v>1234</v>
      </c>
      <c r="L120" s="43"/>
      <c r="M120" s="117">
        <v>242277</v>
      </c>
      <c r="N120" s="118">
        <f>IF(ISBLANK(M120:M1181),"",(DATE(YEAR(M120:M1181)+3,MONTH(M120:M1181),DAY(M120:M1181)-1)))</f>
        <v>243372</v>
      </c>
      <c r="O120" s="29" t="s">
        <v>1557</v>
      </c>
    </row>
    <row r="121" spans="1:15" ht="21">
      <c r="A121" s="41">
        <v>118</v>
      </c>
      <c r="B121" s="38" t="s">
        <v>1558</v>
      </c>
      <c r="C121" s="36" t="s">
        <v>1559</v>
      </c>
      <c r="D121" s="30" t="s">
        <v>15</v>
      </c>
      <c r="E121" s="28" t="s">
        <v>1560</v>
      </c>
      <c r="F121" s="28"/>
      <c r="G121" s="28" t="s">
        <v>734</v>
      </c>
      <c r="H121" s="28" t="s">
        <v>735</v>
      </c>
      <c r="I121" s="28" t="s">
        <v>22</v>
      </c>
      <c r="J121" s="28" t="s">
        <v>759</v>
      </c>
      <c r="K121" s="27" t="s">
        <v>1208</v>
      </c>
      <c r="L121" s="43"/>
      <c r="M121" s="117">
        <v>242277</v>
      </c>
      <c r="N121" s="118">
        <f>IF(ISBLANK(M121:M1009),"",(DATE(YEAR(M121:M1009)+3,MONTH(M121:M1009),DAY(M121:M1009)-1)))</f>
        <v>243372</v>
      </c>
      <c r="O121" s="25" t="s">
        <v>1561</v>
      </c>
    </row>
    <row r="122" spans="1:15" ht="21">
      <c r="A122" s="41">
        <v>119</v>
      </c>
      <c r="B122" s="38" t="s">
        <v>1562</v>
      </c>
      <c r="C122" s="36" t="s">
        <v>1563</v>
      </c>
      <c r="D122" s="30" t="s">
        <v>15</v>
      </c>
      <c r="E122" s="28">
        <v>153</v>
      </c>
      <c r="F122" s="28">
        <v>2</v>
      </c>
      <c r="G122" s="28"/>
      <c r="H122" s="28" t="s">
        <v>167</v>
      </c>
      <c r="I122" s="28" t="s">
        <v>22</v>
      </c>
      <c r="J122" s="28" t="s">
        <v>759</v>
      </c>
      <c r="K122" s="27" t="s">
        <v>1208</v>
      </c>
      <c r="L122" s="43"/>
      <c r="M122" s="117">
        <v>242277</v>
      </c>
      <c r="N122" s="118">
        <f>IF(ISBLANK(M122:M1010),"",(DATE(YEAR(M122:M1010)+3,MONTH(M122:M1010),DAY(M122:M1010)-1)))</f>
        <v>243372</v>
      </c>
      <c r="O122" s="25" t="s">
        <v>1564</v>
      </c>
    </row>
    <row r="123" spans="1:15" ht="21">
      <c r="A123" s="41">
        <v>120</v>
      </c>
      <c r="B123" s="38" t="s">
        <v>1565</v>
      </c>
      <c r="C123" s="36" t="s">
        <v>1566</v>
      </c>
      <c r="D123" s="30" t="s">
        <v>15</v>
      </c>
      <c r="E123" s="28">
        <v>460</v>
      </c>
      <c r="F123" s="28">
        <v>4</v>
      </c>
      <c r="G123" s="28"/>
      <c r="H123" s="28" t="s">
        <v>550</v>
      </c>
      <c r="I123" s="28" t="s">
        <v>496</v>
      </c>
      <c r="J123" s="28" t="s">
        <v>462</v>
      </c>
      <c r="K123" s="27" t="s">
        <v>1234</v>
      </c>
      <c r="L123" s="43"/>
      <c r="M123" s="117">
        <v>242277</v>
      </c>
      <c r="N123" s="118">
        <f>IF(ISBLANK(M123:M1186),"",(DATE(YEAR(M123:M1186)+3,MONTH(M123:M1186),DAY(M123:M1186)-1)))</f>
        <v>243372</v>
      </c>
      <c r="O123" s="29" t="s">
        <v>1567</v>
      </c>
    </row>
    <row r="124" spans="1:15" ht="21">
      <c r="A124" s="41">
        <v>121</v>
      </c>
      <c r="B124" s="38" t="s">
        <v>1568</v>
      </c>
      <c r="C124" s="36" t="s">
        <v>1569</v>
      </c>
      <c r="D124" s="30" t="s">
        <v>15</v>
      </c>
      <c r="E124" s="28" t="s">
        <v>848</v>
      </c>
      <c r="F124" s="28">
        <v>2</v>
      </c>
      <c r="G124" s="28"/>
      <c r="H124" s="28" t="s">
        <v>849</v>
      </c>
      <c r="I124" s="28" t="s">
        <v>850</v>
      </c>
      <c r="J124" s="28" t="s">
        <v>834</v>
      </c>
      <c r="K124" s="27" t="s">
        <v>1118</v>
      </c>
      <c r="L124" s="8"/>
      <c r="M124" s="117">
        <v>242277</v>
      </c>
      <c r="N124" s="118">
        <f>IF(ISBLANK(M124:M1013),"",(DATE(YEAR(M124:M1013)+3,MONTH(M124:M1013),DAY(M124:M1013)-1)))</f>
        <v>243372</v>
      </c>
      <c r="O124" s="25" t="s">
        <v>1570</v>
      </c>
    </row>
    <row r="125" spans="1:15" ht="20.25">
      <c r="A125" s="41">
        <v>122</v>
      </c>
      <c r="B125" s="38" t="s">
        <v>1571</v>
      </c>
      <c r="C125" s="14" t="s">
        <v>1572</v>
      </c>
      <c r="D125" s="4" t="s">
        <v>15</v>
      </c>
      <c r="E125" s="8" t="s">
        <v>929</v>
      </c>
      <c r="F125" s="8">
        <v>1</v>
      </c>
      <c r="G125" s="8"/>
      <c r="H125" s="8" t="s">
        <v>930</v>
      </c>
      <c r="I125" s="8" t="s">
        <v>672</v>
      </c>
      <c r="J125" s="8" t="s">
        <v>832</v>
      </c>
      <c r="K125" s="2" t="s">
        <v>1217</v>
      </c>
      <c r="L125" s="43"/>
      <c r="M125" s="117">
        <v>242277</v>
      </c>
      <c r="N125" s="118">
        <f>IF(ISBLANK(M125:M1010),"",(DATE(YEAR(M125:M1010)+3,MONTH(M125:M1010),DAY(M125:M1010)-1)))</f>
        <v>243372</v>
      </c>
      <c r="O125" s="42" t="s">
        <v>1573</v>
      </c>
    </row>
    <row r="126" spans="1:15" ht="20.25">
      <c r="A126" s="41">
        <v>123</v>
      </c>
      <c r="B126" s="38" t="s">
        <v>1574</v>
      </c>
      <c r="C126" s="14" t="s">
        <v>1575</v>
      </c>
      <c r="D126" s="4" t="s">
        <v>15</v>
      </c>
      <c r="E126" s="8" t="s">
        <v>931</v>
      </c>
      <c r="F126" s="8">
        <v>1</v>
      </c>
      <c r="G126" s="8"/>
      <c r="H126" s="8" t="s">
        <v>932</v>
      </c>
      <c r="I126" s="8" t="s">
        <v>933</v>
      </c>
      <c r="J126" s="8" t="s">
        <v>832</v>
      </c>
      <c r="K126" s="2" t="s">
        <v>1217</v>
      </c>
      <c r="L126" s="74"/>
      <c r="M126" s="117">
        <v>242277</v>
      </c>
      <c r="N126" s="118">
        <f>IF(ISBLANK(M126:M1011),"",(DATE(YEAR(M126:M1011)+3,MONTH(M126:M1011),DAY(M126:M1011)-1)))</f>
        <v>243372</v>
      </c>
      <c r="O126" s="42" t="s">
        <v>1576</v>
      </c>
    </row>
    <row r="127" spans="1:15" ht="20.25">
      <c r="A127" s="41">
        <v>124</v>
      </c>
      <c r="B127" s="38" t="s">
        <v>1577</v>
      </c>
      <c r="C127" s="14" t="s">
        <v>1578</v>
      </c>
      <c r="D127" s="4" t="s">
        <v>15</v>
      </c>
      <c r="E127" s="8" t="s">
        <v>1579</v>
      </c>
      <c r="F127" s="8">
        <v>3</v>
      </c>
      <c r="G127" s="8"/>
      <c r="H127" s="8" t="s">
        <v>934</v>
      </c>
      <c r="I127" s="8" t="s">
        <v>934</v>
      </c>
      <c r="J127" s="8" t="s">
        <v>832</v>
      </c>
      <c r="K127" s="2" t="s">
        <v>1217</v>
      </c>
      <c r="L127" s="74"/>
      <c r="M127" s="117">
        <v>242277</v>
      </c>
      <c r="N127" s="118">
        <f>IF(ISBLANK(M127:M1012),"",(DATE(YEAR(M127:M1012)+3,MONTH(M127:M1012),DAY(M127:M1012)-1)))</f>
        <v>243372</v>
      </c>
      <c r="O127" s="42" t="s">
        <v>1580</v>
      </c>
    </row>
    <row r="128" spans="1:15" ht="20.25">
      <c r="A128" s="41">
        <v>125</v>
      </c>
      <c r="B128" s="38" t="s">
        <v>1581</v>
      </c>
      <c r="C128" s="14" t="s">
        <v>1582</v>
      </c>
      <c r="D128" s="4" t="s">
        <v>15</v>
      </c>
      <c r="E128" s="8" t="s">
        <v>1583</v>
      </c>
      <c r="F128" s="8"/>
      <c r="G128" s="8" t="s">
        <v>935</v>
      </c>
      <c r="H128" s="8" t="s">
        <v>936</v>
      </c>
      <c r="I128" s="8" t="s">
        <v>22</v>
      </c>
      <c r="J128" s="8" t="s">
        <v>832</v>
      </c>
      <c r="K128" s="2" t="s">
        <v>1217</v>
      </c>
      <c r="L128" s="74"/>
      <c r="M128" s="117">
        <v>242277</v>
      </c>
      <c r="N128" s="118">
        <f>IF(ISBLANK(M128:M1013),"",(DATE(YEAR(M128:M1013)+3,MONTH(M128:M1013),DAY(M128:M1013)-1)))</f>
        <v>243372</v>
      </c>
      <c r="O128" s="42" t="s">
        <v>1584</v>
      </c>
    </row>
    <row r="129" spans="1:15" ht="21">
      <c r="A129" s="41">
        <v>126</v>
      </c>
      <c r="B129" s="38" t="s">
        <v>1585</v>
      </c>
      <c r="C129" s="36" t="s">
        <v>1586</v>
      </c>
      <c r="D129" s="30" t="s">
        <v>15</v>
      </c>
      <c r="E129" s="31" t="s">
        <v>352</v>
      </c>
      <c r="F129" s="28">
        <v>6</v>
      </c>
      <c r="G129" s="28"/>
      <c r="H129" s="28" t="s">
        <v>327</v>
      </c>
      <c r="I129" s="28" t="s">
        <v>22</v>
      </c>
      <c r="J129" s="28" t="s">
        <v>324</v>
      </c>
      <c r="K129" s="27" t="s">
        <v>1220</v>
      </c>
      <c r="L129" s="39"/>
      <c r="M129" s="117">
        <v>242277</v>
      </c>
      <c r="N129" s="118">
        <v>243372</v>
      </c>
      <c r="O129" s="25" t="s">
        <v>1587</v>
      </c>
    </row>
    <row r="130" spans="1:15" ht="21">
      <c r="A130" s="41">
        <v>127</v>
      </c>
      <c r="B130" s="123" t="s">
        <v>1588</v>
      </c>
      <c r="C130" s="98" t="s">
        <v>353</v>
      </c>
      <c r="D130" s="30" t="s">
        <v>15</v>
      </c>
      <c r="E130" s="28" t="s">
        <v>354</v>
      </c>
      <c r="F130" s="28">
        <v>1</v>
      </c>
      <c r="G130" s="28"/>
      <c r="H130" s="28" t="s">
        <v>351</v>
      </c>
      <c r="I130" s="28" t="s">
        <v>22</v>
      </c>
      <c r="J130" s="28" t="s">
        <v>324</v>
      </c>
      <c r="K130" s="98" t="s">
        <v>1112</v>
      </c>
      <c r="L130" s="129" t="s">
        <v>1589</v>
      </c>
      <c r="M130" s="117">
        <v>242277</v>
      </c>
      <c r="N130" s="118">
        <v>243372</v>
      </c>
      <c r="O130" s="25" t="s">
        <v>1590</v>
      </c>
    </row>
    <row r="131" spans="1:15" ht="21">
      <c r="A131" s="41">
        <v>128</v>
      </c>
      <c r="B131" s="38" t="s">
        <v>1591</v>
      </c>
      <c r="C131" s="36" t="s">
        <v>1592</v>
      </c>
      <c r="D131" s="30" t="s">
        <v>15</v>
      </c>
      <c r="E131" s="28" t="s">
        <v>1593</v>
      </c>
      <c r="F131" s="28">
        <v>4</v>
      </c>
      <c r="G131" s="28"/>
      <c r="H131" s="28" t="s">
        <v>333</v>
      </c>
      <c r="I131" s="28" t="s">
        <v>334</v>
      </c>
      <c r="J131" s="28" t="s">
        <v>324</v>
      </c>
      <c r="K131" s="27" t="s">
        <v>1220</v>
      </c>
      <c r="L131" s="39"/>
      <c r="M131" s="117">
        <v>242277</v>
      </c>
      <c r="N131" s="118">
        <v>243372</v>
      </c>
      <c r="O131" s="25" t="s">
        <v>1594</v>
      </c>
    </row>
    <row r="132" spans="1:15" ht="21">
      <c r="A132" s="41">
        <v>129</v>
      </c>
      <c r="B132" s="38" t="s">
        <v>1595</v>
      </c>
      <c r="C132" s="36" t="s">
        <v>1596</v>
      </c>
      <c r="D132" s="30" t="s">
        <v>15</v>
      </c>
      <c r="E132" s="28" t="s">
        <v>409</v>
      </c>
      <c r="F132" s="28">
        <v>3</v>
      </c>
      <c r="G132" s="28"/>
      <c r="H132" s="28" t="s">
        <v>351</v>
      </c>
      <c r="I132" s="28" t="s">
        <v>22</v>
      </c>
      <c r="J132" s="28" t="s">
        <v>324</v>
      </c>
      <c r="K132" s="27" t="s">
        <v>1220</v>
      </c>
      <c r="L132" s="39"/>
      <c r="M132" s="117">
        <v>242277</v>
      </c>
      <c r="N132" s="118">
        <v>243372</v>
      </c>
      <c r="O132" s="25" t="s">
        <v>1597</v>
      </c>
    </row>
    <row r="133" spans="1:15" ht="21">
      <c r="A133" s="41">
        <v>130</v>
      </c>
      <c r="B133" s="38" t="s">
        <v>1598</v>
      </c>
      <c r="C133" s="36" t="s">
        <v>1599</v>
      </c>
      <c r="D133" s="30" t="s">
        <v>15</v>
      </c>
      <c r="E133" s="28" t="s">
        <v>1600</v>
      </c>
      <c r="F133" s="28">
        <v>3</v>
      </c>
      <c r="G133" s="28"/>
      <c r="H133" s="28" t="s">
        <v>351</v>
      </c>
      <c r="I133" s="28" t="s">
        <v>22</v>
      </c>
      <c r="J133" s="28" t="s">
        <v>324</v>
      </c>
      <c r="K133" s="27" t="s">
        <v>1220</v>
      </c>
      <c r="L133" s="39"/>
      <c r="M133" s="117">
        <v>242277</v>
      </c>
      <c r="N133" s="118">
        <v>243372</v>
      </c>
      <c r="O133" s="25" t="s">
        <v>1601</v>
      </c>
    </row>
    <row r="134" spans="1:15" ht="21">
      <c r="A134" s="41">
        <v>131</v>
      </c>
      <c r="B134" s="38" t="s">
        <v>1602</v>
      </c>
      <c r="C134" s="36" t="s">
        <v>1603</v>
      </c>
      <c r="D134" s="30" t="s">
        <v>15</v>
      </c>
      <c r="E134" s="28" t="s">
        <v>355</v>
      </c>
      <c r="F134" s="28">
        <v>9</v>
      </c>
      <c r="G134" s="28"/>
      <c r="H134" s="28" t="s">
        <v>323</v>
      </c>
      <c r="I134" s="28" t="s">
        <v>22</v>
      </c>
      <c r="J134" s="28" t="s">
        <v>324</v>
      </c>
      <c r="K134" s="27" t="s">
        <v>1220</v>
      </c>
      <c r="L134" s="39"/>
      <c r="M134" s="117">
        <v>242277</v>
      </c>
      <c r="N134" s="118">
        <v>243372</v>
      </c>
      <c r="O134" s="25" t="s">
        <v>1604</v>
      </c>
    </row>
    <row r="135" spans="1:15" ht="21">
      <c r="A135" s="41">
        <v>132</v>
      </c>
      <c r="B135" s="38" t="s">
        <v>1605</v>
      </c>
      <c r="C135" s="36" t="s">
        <v>1606</v>
      </c>
      <c r="D135" s="30" t="s">
        <v>15</v>
      </c>
      <c r="E135" s="28" t="s">
        <v>1607</v>
      </c>
      <c r="F135" s="28"/>
      <c r="G135" s="28" t="s">
        <v>356</v>
      </c>
      <c r="H135" s="28" t="s">
        <v>357</v>
      </c>
      <c r="I135" s="28" t="s">
        <v>22</v>
      </c>
      <c r="J135" s="28" t="s">
        <v>324</v>
      </c>
      <c r="K135" s="27" t="s">
        <v>1220</v>
      </c>
      <c r="L135" s="39"/>
      <c r="M135" s="117">
        <v>242277</v>
      </c>
      <c r="N135" s="118">
        <v>243372</v>
      </c>
      <c r="O135" s="25" t="s">
        <v>1608</v>
      </c>
    </row>
    <row r="136" spans="1:15" ht="21">
      <c r="A136" s="41">
        <v>133</v>
      </c>
      <c r="B136" s="38" t="s">
        <v>1609</v>
      </c>
      <c r="C136" s="36" t="s">
        <v>1610</v>
      </c>
      <c r="D136" s="30" t="s">
        <v>15</v>
      </c>
      <c r="E136" s="28" t="s">
        <v>358</v>
      </c>
      <c r="F136" s="28">
        <v>4</v>
      </c>
      <c r="G136" s="28"/>
      <c r="H136" s="28" t="s">
        <v>323</v>
      </c>
      <c r="I136" s="28" t="s">
        <v>22</v>
      </c>
      <c r="J136" s="28" t="s">
        <v>324</v>
      </c>
      <c r="K136" s="27" t="s">
        <v>1220</v>
      </c>
      <c r="L136" s="39"/>
      <c r="M136" s="117">
        <v>242277</v>
      </c>
      <c r="N136" s="118">
        <v>243372</v>
      </c>
      <c r="O136" s="25" t="s">
        <v>1611</v>
      </c>
    </row>
    <row r="137" spans="1:15" ht="21">
      <c r="A137" s="41">
        <v>134</v>
      </c>
      <c r="B137" s="38" t="s">
        <v>1612</v>
      </c>
      <c r="C137" s="36" t="s">
        <v>1613</v>
      </c>
      <c r="D137" s="30" t="s">
        <v>15</v>
      </c>
      <c r="E137" s="28" t="s">
        <v>1614</v>
      </c>
      <c r="F137" s="28">
        <v>5</v>
      </c>
      <c r="G137" s="28"/>
      <c r="H137" s="28" t="s">
        <v>359</v>
      </c>
      <c r="I137" s="28" t="s">
        <v>334</v>
      </c>
      <c r="J137" s="28" t="s">
        <v>324</v>
      </c>
      <c r="K137" s="27" t="s">
        <v>1220</v>
      </c>
      <c r="L137" s="39"/>
      <c r="M137" s="117">
        <v>242277</v>
      </c>
      <c r="N137" s="118">
        <v>243372</v>
      </c>
      <c r="O137" s="25" t="s">
        <v>1615</v>
      </c>
    </row>
    <row r="138" spans="1:15" ht="21">
      <c r="A138" s="41">
        <v>135</v>
      </c>
      <c r="B138" s="38" t="s">
        <v>1616</v>
      </c>
      <c r="C138" s="36" t="s">
        <v>1617</v>
      </c>
      <c r="D138" s="30" t="s">
        <v>15</v>
      </c>
      <c r="E138" s="28" t="s">
        <v>1618</v>
      </c>
      <c r="F138" s="28">
        <v>7</v>
      </c>
      <c r="G138" s="28"/>
      <c r="H138" s="28" t="s">
        <v>327</v>
      </c>
      <c r="I138" s="28" t="s">
        <v>22</v>
      </c>
      <c r="J138" s="28" t="s">
        <v>324</v>
      </c>
      <c r="K138" s="27" t="s">
        <v>1220</v>
      </c>
      <c r="L138" s="39"/>
      <c r="M138" s="117">
        <v>242277</v>
      </c>
      <c r="N138" s="118">
        <v>243372</v>
      </c>
      <c r="O138" s="25" t="s">
        <v>1619</v>
      </c>
    </row>
    <row r="139" spans="1:15" ht="21">
      <c r="A139" s="41">
        <v>136</v>
      </c>
      <c r="B139" s="123" t="s">
        <v>1620</v>
      </c>
      <c r="C139" s="98" t="s">
        <v>360</v>
      </c>
      <c r="D139" s="30" t="s">
        <v>15</v>
      </c>
      <c r="E139" s="28">
        <v>175</v>
      </c>
      <c r="F139" s="28"/>
      <c r="G139" s="28" t="s">
        <v>329</v>
      </c>
      <c r="H139" s="28" t="s">
        <v>330</v>
      </c>
      <c r="I139" s="28" t="s">
        <v>347</v>
      </c>
      <c r="J139" s="28" t="s">
        <v>324</v>
      </c>
      <c r="K139" s="98" t="s">
        <v>1112</v>
      </c>
      <c r="L139" s="129" t="s">
        <v>1589</v>
      </c>
      <c r="M139" s="117">
        <v>242277</v>
      </c>
      <c r="N139" s="118">
        <v>243372</v>
      </c>
      <c r="O139" s="25" t="s">
        <v>1621</v>
      </c>
    </row>
    <row r="140" spans="1:15" ht="21">
      <c r="A140" s="41">
        <v>137</v>
      </c>
      <c r="B140" s="38" t="s">
        <v>1622</v>
      </c>
      <c r="C140" s="36" t="s">
        <v>1623</v>
      </c>
      <c r="D140" s="30" t="s">
        <v>15</v>
      </c>
      <c r="E140" s="28" t="s">
        <v>361</v>
      </c>
      <c r="F140" s="28"/>
      <c r="G140" s="28"/>
      <c r="H140" s="28" t="s">
        <v>362</v>
      </c>
      <c r="I140" s="28" t="s">
        <v>334</v>
      </c>
      <c r="J140" s="28" t="s">
        <v>324</v>
      </c>
      <c r="K140" s="27" t="s">
        <v>1220</v>
      </c>
      <c r="L140" s="39"/>
      <c r="M140" s="117">
        <v>242277</v>
      </c>
      <c r="N140" s="118">
        <v>243372</v>
      </c>
      <c r="O140" s="25" t="s">
        <v>1624</v>
      </c>
    </row>
    <row r="141" spans="1:15" ht="21">
      <c r="A141" s="41">
        <v>138</v>
      </c>
      <c r="B141" s="38" t="s">
        <v>1625</v>
      </c>
      <c r="C141" s="36" t="s">
        <v>1626</v>
      </c>
      <c r="D141" s="30" t="s">
        <v>15</v>
      </c>
      <c r="E141" s="28" t="s">
        <v>1627</v>
      </c>
      <c r="F141" s="28">
        <v>1</v>
      </c>
      <c r="G141" s="28"/>
      <c r="H141" s="28" t="s">
        <v>333</v>
      </c>
      <c r="I141" s="28" t="s">
        <v>334</v>
      </c>
      <c r="J141" s="28" t="s">
        <v>324</v>
      </c>
      <c r="K141" s="27" t="s">
        <v>1220</v>
      </c>
      <c r="L141" s="39"/>
      <c r="M141" s="117">
        <v>242277</v>
      </c>
      <c r="N141" s="118">
        <v>243372</v>
      </c>
      <c r="O141" s="25" t="s">
        <v>1628</v>
      </c>
    </row>
    <row r="142" spans="1:15" ht="21">
      <c r="A142" s="41">
        <v>139</v>
      </c>
      <c r="B142" s="38" t="s">
        <v>1629</v>
      </c>
      <c r="C142" s="36" t="s">
        <v>1630</v>
      </c>
      <c r="D142" s="30" t="s">
        <v>15</v>
      </c>
      <c r="E142" s="28" t="s">
        <v>363</v>
      </c>
      <c r="F142" s="28">
        <v>3</v>
      </c>
      <c r="G142" s="28"/>
      <c r="H142" s="28" t="s">
        <v>349</v>
      </c>
      <c r="I142" s="28" t="s">
        <v>347</v>
      </c>
      <c r="J142" s="28" t="s">
        <v>324</v>
      </c>
      <c r="K142" s="27" t="s">
        <v>1220</v>
      </c>
      <c r="L142" s="39"/>
      <c r="M142" s="117">
        <v>242277</v>
      </c>
      <c r="N142" s="118">
        <v>243372</v>
      </c>
      <c r="O142" s="25" t="s">
        <v>1631</v>
      </c>
    </row>
    <row r="143" spans="1:15" ht="21">
      <c r="A143" s="41">
        <v>140</v>
      </c>
      <c r="B143" s="38" t="s">
        <v>1632</v>
      </c>
      <c r="C143" s="36" t="s">
        <v>1633</v>
      </c>
      <c r="D143" s="30" t="s">
        <v>15</v>
      </c>
      <c r="E143" s="31" t="s">
        <v>364</v>
      </c>
      <c r="F143" s="28">
        <v>3</v>
      </c>
      <c r="G143" s="28"/>
      <c r="H143" s="28" t="s">
        <v>365</v>
      </c>
      <c r="I143" s="28" t="s">
        <v>334</v>
      </c>
      <c r="J143" s="28" t="s">
        <v>324</v>
      </c>
      <c r="K143" s="27" t="s">
        <v>1220</v>
      </c>
      <c r="L143" s="39"/>
      <c r="M143" s="117">
        <v>242277</v>
      </c>
      <c r="N143" s="118">
        <v>243372</v>
      </c>
      <c r="O143" s="25" t="s">
        <v>1634</v>
      </c>
    </row>
    <row r="144" spans="1:15" ht="20.25">
      <c r="A144" s="41">
        <v>141</v>
      </c>
      <c r="B144" s="38" t="s">
        <v>1635</v>
      </c>
      <c r="C144" s="14" t="s">
        <v>1636</v>
      </c>
      <c r="D144" s="4" t="s">
        <v>15</v>
      </c>
      <c r="E144" s="8">
        <v>408</v>
      </c>
      <c r="F144" s="8">
        <v>1</v>
      </c>
      <c r="G144" s="8"/>
      <c r="H144" s="8" t="s">
        <v>937</v>
      </c>
      <c r="I144" s="8" t="s">
        <v>937</v>
      </c>
      <c r="J144" s="8" t="s">
        <v>832</v>
      </c>
      <c r="K144" s="2" t="s">
        <v>1217</v>
      </c>
      <c r="L144" s="42"/>
      <c r="M144" s="117">
        <v>242277</v>
      </c>
      <c r="N144" s="118">
        <f>IF(ISBLANK(M144:M1014),"",(DATE(YEAR(M144:M1014)+3,MONTH(M144:M1014),DAY(M144:M1014)-1)))</f>
        <v>243372</v>
      </c>
      <c r="O144" s="42" t="s">
        <v>1637</v>
      </c>
    </row>
    <row r="145" spans="1:15" ht="21">
      <c r="A145" s="41">
        <v>142</v>
      </c>
      <c r="B145" s="38" t="s">
        <v>1638</v>
      </c>
      <c r="C145" s="36" t="s">
        <v>1639</v>
      </c>
      <c r="D145" s="30" t="s">
        <v>15</v>
      </c>
      <c r="E145" s="31" t="s">
        <v>551</v>
      </c>
      <c r="F145" s="28">
        <v>3</v>
      </c>
      <c r="G145" s="28" t="s">
        <v>517</v>
      </c>
      <c r="H145" s="28" t="s">
        <v>461</v>
      </c>
      <c r="I145" s="28" t="s">
        <v>22</v>
      </c>
      <c r="J145" s="28" t="s">
        <v>462</v>
      </c>
      <c r="K145" s="27" t="s">
        <v>1234</v>
      </c>
      <c r="L145" s="43"/>
      <c r="M145" s="117">
        <v>242277</v>
      </c>
      <c r="N145" s="118">
        <f>IF(ISBLANK(M145:M1212),"",(DATE(YEAR(M145:M1212)+3,MONTH(M145:M1212),DAY(M145:M1212)-1)))</f>
        <v>243372</v>
      </c>
      <c r="O145" s="29" t="s">
        <v>1640</v>
      </c>
    </row>
    <row r="146" spans="1:15" ht="21">
      <c r="A146" s="41">
        <v>143</v>
      </c>
      <c r="B146" s="38" t="s">
        <v>1641</v>
      </c>
      <c r="C146" s="36" t="s">
        <v>1642</v>
      </c>
      <c r="D146" s="30" t="s">
        <v>15</v>
      </c>
      <c r="E146" s="28">
        <v>104</v>
      </c>
      <c r="F146" s="28">
        <v>5</v>
      </c>
      <c r="G146" s="28" t="s">
        <v>366</v>
      </c>
      <c r="H146" s="28" t="s">
        <v>351</v>
      </c>
      <c r="I146" s="28" t="s">
        <v>22</v>
      </c>
      <c r="J146" s="28" t="s">
        <v>324</v>
      </c>
      <c r="K146" s="27" t="s">
        <v>1220</v>
      </c>
      <c r="L146" s="39"/>
      <c r="M146" s="117">
        <v>242277</v>
      </c>
      <c r="N146" s="118">
        <v>243372</v>
      </c>
      <c r="O146" s="25" t="s">
        <v>1643</v>
      </c>
    </row>
    <row r="147" spans="1:15" ht="21">
      <c r="A147" s="41">
        <v>144</v>
      </c>
      <c r="B147" s="38" t="s">
        <v>1644</v>
      </c>
      <c r="C147" s="36" t="s">
        <v>1645</v>
      </c>
      <c r="D147" s="30" t="s">
        <v>15</v>
      </c>
      <c r="E147" s="28">
        <v>225</v>
      </c>
      <c r="F147" s="28">
        <v>2</v>
      </c>
      <c r="G147" s="28"/>
      <c r="H147" s="28" t="s">
        <v>851</v>
      </c>
      <c r="I147" s="28" t="s">
        <v>838</v>
      </c>
      <c r="J147" s="28" t="s">
        <v>834</v>
      </c>
      <c r="K147" s="27" t="s">
        <v>1118</v>
      </c>
      <c r="L147" s="117"/>
      <c r="M147" s="117">
        <v>242277</v>
      </c>
      <c r="N147" s="118">
        <f>IF(ISBLANK(M147:M1014),"",(DATE(YEAR(M147:M1014)+3,MONTH(M147:M1014),DAY(M147:M1014)-1)))</f>
        <v>243372</v>
      </c>
      <c r="O147" s="25" t="s">
        <v>1646</v>
      </c>
    </row>
    <row r="148" spans="1:15" ht="21">
      <c r="A148" s="41">
        <v>145</v>
      </c>
      <c r="B148" s="38" t="s">
        <v>1647</v>
      </c>
      <c r="C148" s="36" t="s">
        <v>1648</v>
      </c>
      <c r="D148" s="130" t="s">
        <v>15</v>
      </c>
      <c r="E148" s="131">
        <v>257</v>
      </c>
      <c r="F148" s="131"/>
      <c r="G148" s="131" t="s">
        <v>67</v>
      </c>
      <c r="H148" s="131" t="s">
        <v>852</v>
      </c>
      <c r="I148" s="131" t="s">
        <v>853</v>
      </c>
      <c r="J148" s="131" t="s">
        <v>834</v>
      </c>
      <c r="K148" s="27" t="s">
        <v>1118</v>
      </c>
      <c r="L148" s="8"/>
      <c r="M148" s="117">
        <v>242277</v>
      </c>
      <c r="N148" s="118">
        <f>IF(ISBLANK(M148:M1015),"",(DATE(YEAR(M148:M1015)+3,MONTH(M148:M1015),DAY(M148:M1015)-1)))</f>
        <v>243372</v>
      </c>
      <c r="O148" s="25" t="s">
        <v>1649</v>
      </c>
    </row>
    <row r="149" spans="1:15" ht="21">
      <c r="A149" s="41">
        <v>146</v>
      </c>
      <c r="B149" s="38" t="s">
        <v>1650</v>
      </c>
      <c r="C149" s="36" t="s">
        <v>1651</v>
      </c>
      <c r="D149" s="130" t="s">
        <v>15</v>
      </c>
      <c r="E149" s="131" t="s">
        <v>1652</v>
      </c>
      <c r="F149" s="131">
        <v>2</v>
      </c>
      <c r="G149" s="131"/>
      <c r="H149" s="131" t="s">
        <v>836</v>
      </c>
      <c r="I149" s="131" t="s">
        <v>22</v>
      </c>
      <c r="J149" s="131" t="s">
        <v>834</v>
      </c>
      <c r="K149" s="27" t="s">
        <v>1118</v>
      </c>
      <c r="L149" s="117"/>
      <c r="M149" s="117">
        <v>242277</v>
      </c>
      <c r="N149" s="118">
        <f>IF(ISBLANK(M149:M1016),"",(DATE(YEAR(M149:M1016)+3,MONTH(M149:M1016),DAY(M149:M1016)-1)))</f>
        <v>243372</v>
      </c>
      <c r="O149" s="25" t="s">
        <v>1653</v>
      </c>
    </row>
    <row r="150" spans="1:15" ht="21">
      <c r="A150" s="41">
        <v>147</v>
      </c>
      <c r="B150" s="38" t="s">
        <v>1654</v>
      </c>
      <c r="C150" s="36" t="s">
        <v>1655</v>
      </c>
      <c r="D150" s="30" t="s">
        <v>15</v>
      </c>
      <c r="E150" s="31" t="s">
        <v>552</v>
      </c>
      <c r="F150" s="28">
        <v>6</v>
      </c>
      <c r="G150" s="28"/>
      <c r="H150" s="28" t="s">
        <v>465</v>
      </c>
      <c r="I150" s="28" t="s">
        <v>466</v>
      </c>
      <c r="J150" s="28" t="s">
        <v>462</v>
      </c>
      <c r="K150" s="27" t="s">
        <v>1234</v>
      </c>
      <c r="L150" s="43"/>
      <c r="M150" s="117">
        <v>242277</v>
      </c>
      <c r="N150" s="118">
        <f>IF(ISBLANK(M150:M1485),"",(DATE(YEAR(M150:M1485)+3,MONTH(M150:M1485),DAY(M150:M1485)-1)))</f>
        <v>243372</v>
      </c>
      <c r="O150" s="29" t="s">
        <v>1656</v>
      </c>
    </row>
    <row r="151" spans="1:15" ht="21">
      <c r="A151" s="41">
        <v>148</v>
      </c>
      <c r="B151" s="38" t="s">
        <v>1657</v>
      </c>
      <c r="C151" s="36" t="s">
        <v>1658</v>
      </c>
      <c r="D151" s="30" t="s">
        <v>15</v>
      </c>
      <c r="E151" s="33" t="s">
        <v>1659</v>
      </c>
      <c r="F151" s="28">
        <v>3</v>
      </c>
      <c r="G151" s="28"/>
      <c r="H151" s="28" t="s">
        <v>499</v>
      </c>
      <c r="I151" s="28" t="s">
        <v>466</v>
      </c>
      <c r="J151" s="28" t="s">
        <v>462</v>
      </c>
      <c r="K151" s="27" t="s">
        <v>1234</v>
      </c>
      <c r="L151" s="43"/>
      <c r="M151" s="117">
        <v>242277</v>
      </c>
      <c r="N151" s="118">
        <f>IF(ISBLANK(M151:M1486),"",(DATE(YEAR(M151:M1486)+3,MONTH(M151:M1486),DAY(M151:M1486)-1)))</f>
        <v>243372</v>
      </c>
      <c r="O151" s="29" t="s">
        <v>1660</v>
      </c>
    </row>
    <row r="152" spans="1:15" ht="20.25">
      <c r="A152" s="41">
        <v>149</v>
      </c>
      <c r="B152" s="38" t="s">
        <v>1661</v>
      </c>
      <c r="C152" s="14" t="s">
        <v>1662</v>
      </c>
      <c r="D152" s="4" t="s">
        <v>15</v>
      </c>
      <c r="E152" s="8" t="s">
        <v>54</v>
      </c>
      <c r="F152" s="8"/>
      <c r="G152" s="8" t="s">
        <v>55</v>
      </c>
      <c r="H152" s="8" t="s">
        <v>56</v>
      </c>
      <c r="I152" s="8" t="s">
        <v>56</v>
      </c>
      <c r="J152" s="8" t="s">
        <v>23</v>
      </c>
      <c r="K152" s="2" t="s">
        <v>1212</v>
      </c>
      <c r="L152" s="9"/>
      <c r="M152" s="117">
        <v>242277</v>
      </c>
      <c r="N152" s="118">
        <f>IF(ISBLANK(M152:M1026),"",(DATE(YEAR(M152:M1026)+3,MONTH(M152:M1026),DAY(M152:M1026)-1)))</f>
        <v>243372</v>
      </c>
      <c r="O152" s="5" t="s">
        <v>1663</v>
      </c>
    </row>
    <row r="153" spans="1:15" ht="21">
      <c r="A153" s="41">
        <v>150</v>
      </c>
      <c r="B153" s="38" t="s">
        <v>1664</v>
      </c>
      <c r="C153" s="36" t="s">
        <v>1665</v>
      </c>
      <c r="D153" s="30" t="s">
        <v>15</v>
      </c>
      <c r="E153" s="28">
        <v>474</v>
      </c>
      <c r="F153" s="28"/>
      <c r="G153" s="28" t="s">
        <v>359</v>
      </c>
      <c r="H153" s="28" t="s">
        <v>365</v>
      </c>
      <c r="I153" s="28" t="s">
        <v>334</v>
      </c>
      <c r="J153" s="28" t="s">
        <v>324</v>
      </c>
      <c r="K153" s="27" t="s">
        <v>1220</v>
      </c>
      <c r="L153" s="39"/>
      <c r="M153" s="117">
        <v>242277</v>
      </c>
      <c r="N153" s="118">
        <v>243372</v>
      </c>
      <c r="O153" s="25" t="s">
        <v>1666</v>
      </c>
    </row>
    <row r="154" spans="1:15" ht="21">
      <c r="A154" s="41">
        <v>151</v>
      </c>
      <c r="B154" s="38" t="s">
        <v>1667</v>
      </c>
      <c r="C154" s="36" t="s">
        <v>1668</v>
      </c>
      <c r="D154" s="130" t="s">
        <v>15</v>
      </c>
      <c r="E154" s="131" t="s">
        <v>854</v>
      </c>
      <c r="F154" s="131"/>
      <c r="G154" s="131" t="s">
        <v>855</v>
      </c>
      <c r="H154" s="131" t="s">
        <v>856</v>
      </c>
      <c r="I154" s="131" t="s">
        <v>856</v>
      </c>
      <c r="J154" s="131" t="s">
        <v>834</v>
      </c>
      <c r="K154" s="27" t="s">
        <v>1118</v>
      </c>
      <c r="L154" s="8"/>
      <c r="M154" s="117">
        <v>242277</v>
      </c>
      <c r="N154" s="118">
        <f>IF(ISBLANK(M154:M1017),"",(DATE(YEAR(M154:M1017)+3,MONTH(M154:M1017),DAY(M154:M1017)-1)))</f>
        <v>243372</v>
      </c>
      <c r="O154" s="25" t="s">
        <v>1669</v>
      </c>
    </row>
    <row r="155" spans="1:15" ht="21">
      <c r="A155" s="41">
        <v>152</v>
      </c>
      <c r="B155" s="38" t="s">
        <v>1670</v>
      </c>
      <c r="C155" s="36" t="s">
        <v>1671</v>
      </c>
      <c r="D155" s="30" t="s">
        <v>15</v>
      </c>
      <c r="E155" s="28" t="s">
        <v>1672</v>
      </c>
      <c r="F155" s="28">
        <v>1</v>
      </c>
      <c r="G155" s="28"/>
      <c r="H155" s="28" t="s">
        <v>521</v>
      </c>
      <c r="I155" s="28" t="s">
        <v>521</v>
      </c>
      <c r="J155" s="28" t="s">
        <v>462</v>
      </c>
      <c r="K155" s="27" t="s">
        <v>1234</v>
      </c>
      <c r="L155" s="43"/>
      <c r="M155" s="117">
        <v>242277</v>
      </c>
      <c r="N155" s="118">
        <f>IF(ISBLANK(M155:M1487),"",(DATE(YEAR(M155:M1487)+3,MONTH(M155:M1487),DAY(M155:M1487)-1)))</f>
        <v>243372</v>
      </c>
      <c r="O155" s="29" t="s">
        <v>1673</v>
      </c>
    </row>
    <row r="156" spans="1:15" ht="21">
      <c r="A156" s="41">
        <v>153</v>
      </c>
      <c r="B156" s="38" t="s">
        <v>1674</v>
      </c>
      <c r="C156" s="36" t="s">
        <v>1675</v>
      </c>
      <c r="D156" s="30" t="s">
        <v>15</v>
      </c>
      <c r="E156" s="28" t="s">
        <v>1676</v>
      </c>
      <c r="F156" s="28">
        <v>2</v>
      </c>
      <c r="G156" s="28" t="s">
        <v>367</v>
      </c>
      <c r="H156" s="28" t="s">
        <v>323</v>
      </c>
      <c r="I156" s="28" t="s">
        <v>22</v>
      </c>
      <c r="J156" s="28" t="s">
        <v>324</v>
      </c>
      <c r="K156" s="27" t="s">
        <v>1220</v>
      </c>
      <c r="L156" s="39"/>
      <c r="M156" s="117">
        <v>242277</v>
      </c>
      <c r="N156" s="118">
        <v>243372</v>
      </c>
      <c r="O156" s="25" t="s">
        <v>1677</v>
      </c>
    </row>
    <row r="157" spans="1:15" ht="21">
      <c r="A157" s="41">
        <v>154</v>
      </c>
      <c r="B157" s="38" t="s">
        <v>1678</v>
      </c>
      <c r="C157" s="36" t="s">
        <v>1679</v>
      </c>
      <c r="D157" s="84" t="s">
        <v>15</v>
      </c>
      <c r="E157" s="31" t="s">
        <v>160</v>
      </c>
      <c r="F157" s="28">
        <v>2</v>
      </c>
      <c r="G157" s="28"/>
      <c r="H157" s="28" t="s">
        <v>161</v>
      </c>
      <c r="I157" s="28" t="s">
        <v>154</v>
      </c>
      <c r="J157" s="28" t="s">
        <v>152</v>
      </c>
      <c r="K157" s="27" t="s">
        <v>1205</v>
      </c>
      <c r="L157" s="116"/>
      <c r="M157" s="117">
        <v>242277</v>
      </c>
      <c r="N157" s="118">
        <f>IF(ISBLANK(M157:M978),"",(DATE(YEAR(M157:M978)+3,MONTH(M157:M978),DAY(M157:M978)-1)))</f>
        <v>243372</v>
      </c>
      <c r="O157" s="29" t="s">
        <v>1680</v>
      </c>
    </row>
    <row r="158" spans="1:15" ht="21">
      <c r="A158" s="41">
        <v>155</v>
      </c>
      <c r="B158" s="38" t="s">
        <v>1681</v>
      </c>
      <c r="C158" s="36" t="s">
        <v>1682</v>
      </c>
      <c r="D158" s="30" t="s">
        <v>15</v>
      </c>
      <c r="E158" s="31" t="s">
        <v>368</v>
      </c>
      <c r="F158" s="28">
        <v>5</v>
      </c>
      <c r="G158" s="28"/>
      <c r="H158" s="28" t="s">
        <v>327</v>
      </c>
      <c r="I158" s="28" t="s">
        <v>22</v>
      </c>
      <c r="J158" s="28" t="s">
        <v>324</v>
      </c>
      <c r="K158" s="27" t="s">
        <v>1220</v>
      </c>
      <c r="L158" s="39"/>
      <c r="M158" s="117">
        <v>242277</v>
      </c>
      <c r="N158" s="118">
        <v>243372</v>
      </c>
      <c r="O158" s="25" t="s">
        <v>1683</v>
      </c>
    </row>
    <row r="159" spans="1:15" ht="21">
      <c r="A159" s="41">
        <v>156</v>
      </c>
      <c r="B159" s="38" t="s">
        <v>1684</v>
      </c>
      <c r="C159" s="36" t="s">
        <v>1685</v>
      </c>
      <c r="D159" s="30" t="s">
        <v>15</v>
      </c>
      <c r="E159" s="28">
        <v>47</v>
      </c>
      <c r="F159" s="28">
        <v>5</v>
      </c>
      <c r="G159" s="28"/>
      <c r="H159" s="28" t="s">
        <v>347</v>
      </c>
      <c r="I159" s="28" t="s">
        <v>347</v>
      </c>
      <c r="J159" s="28" t="s">
        <v>324</v>
      </c>
      <c r="K159" s="27" t="s">
        <v>1220</v>
      </c>
      <c r="L159" s="39"/>
      <c r="M159" s="117">
        <v>242277</v>
      </c>
      <c r="N159" s="118">
        <v>243372</v>
      </c>
      <c r="O159" s="25" t="s">
        <v>1686</v>
      </c>
    </row>
    <row r="160" spans="1:15" ht="21">
      <c r="A160" s="41">
        <v>157</v>
      </c>
      <c r="B160" s="38" t="s">
        <v>1687</v>
      </c>
      <c r="C160" s="36" t="s">
        <v>1688</v>
      </c>
      <c r="D160" s="4" t="s">
        <v>15</v>
      </c>
      <c r="E160" s="9" t="s">
        <v>250</v>
      </c>
      <c r="F160" s="8">
        <v>2</v>
      </c>
      <c r="G160" s="2"/>
      <c r="H160" s="8" t="s">
        <v>245</v>
      </c>
      <c r="I160" s="8" t="s">
        <v>245</v>
      </c>
      <c r="J160" s="8" t="s">
        <v>236</v>
      </c>
      <c r="K160" s="2" t="s">
        <v>1245</v>
      </c>
      <c r="L160" s="8"/>
      <c r="M160" s="117">
        <v>242277</v>
      </c>
      <c r="N160" s="118">
        <f>IF(ISBLANK(M160:M979),"",(DATE(YEAR(M160:M979)+3,MONTH(M160:M979),DAY(M160:M979)-1)))</f>
        <v>243372</v>
      </c>
      <c r="O160" s="47" t="s">
        <v>1689</v>
      </c>
    </row>
    <row r="161" spans="1:15" ht="21">
      <c r="A161" s="41">
        <v>158</v>
      </c>
      <c r="B161" s="38" t="s">
        <v>1690</v>
      </c>
      <c r="C161" s="36" t="s">
        <v>1691</v>
      </c>
      <c r="D161" s="30" t="s">
        <v>15</v>
      </c>
      <c r="E161" s="28">
        <v>97</v>
      </c>
      <c r="F161" s="28">
        <v>2</v>
      </c>
      <c r="G161" s="28"/>
      <c r="H161" s="28" t="s">
        <v>553</v>
      </c>
      <c r="I161" s="28" t="s">
        <v>503</v>
      </c>
      <c r="J161" s="28" t="s">
        <v>462</v>
      </c>
      <c r="K161" s="27" t="s">
        <v>1234</v>
      </c>
      <c r="L161" s="43"/>
      <c r="M161" s="117">
        <v>242277</v>
      </c>
      <c r="N161" s="118">
        <f>IF(ISBLANK(M161:M1488),"",(DATE(YEAR(M161:M1488)+3,MONTH(M161:M1488),DAY(M161:M1488)-1)))</f>
        <v>243372</v>
      </c>
      <c r="O161" s="29" t="s">
        <v>1692</v>
      </c>
    </row>
    <row r="162" spans="1:15" ht="21">
      <c r="A162" s="41">
        <v>159</v>
      </c>
      <c r="B162" s="38" t="s">
        <v>1693</v>
      </c>
      <c r="C162" s="36" t="s">
        <v>1694</v>
      </c>
      <c r="D162" s="30" t="s">
        <v>15</v>
      </c>
      <c r="E162" s="28">
        <v>222</v>
      </c>
      <c r="F162" s="28">
        <v>1</v>
      </c>
      <c r="G162" s="28"/>
      <c r="H162" s="28" t="s">
        <v>496</v>
      </c>
      <c r="I162" s="28" t="s">
        <v>496</v>
      </c>
      <c r="J162" s="28" t="s">
        <v>462</v>
      </c>
      <c r="K162" s="27" t="s">
        <v>1234</v>
      </c>
      <c r="L162" s="43"/>
      <c r="M162" s="117">
        <v>242277</v>
      </c>
      <c r="N162" s="118">
        <f>IF(ISBLANK(M162:M1489),"",(DATE(YEAR(M162:M1489)+3,MONTH(M162:M1489),DAY(M162:M1489)-1)))</f>
        <v>243372</v>
      </c>
      <c r="O162" s="29" t="s">
        <v>1695</v>
      </c>
    </row>
    <row r="163" spans="1:15" ht="20.25">
      <c r="A163" s="41">
        <v>160</v>
      </c>
      <c r="B163" s="38" t="s">
        <v>1696</v>
      </c>
      <c r="C163" s="14" t="s">
        <v>1697</v>
      </c>
      <c r="D163" s="4" t="s">
        <v>15</v>
      </c>
      <c r="E163" s="8">
        <v>235</v>
      </c>
      <c r="F163" s="8">
        <v>10</v>
      </c>
      <c r="G163" s="8"/>
      <c r="H163" s="8" t="s">
        <v>938</v>
      </c>
      <c r="I163" s="8" t="s">
        <v>672</v>
      </c>
      <c r="J163" s="8" t="s">
        <v>832</v>
      </c>
      <c r="K163" s="2" t="s">
        <v>1217</v>
      </c>
      <c r="L163" s="43"/>
      <c r="M163" s="117">
        <v>242277</v>
      </c>
      <c r="N163" s="118">
        <f>IF(ISBLANK(M163:M1015),"",(DATE(YEAR(M163:M1015)+3,MONTH(M163:M1015),DAY(M163:M1015)-1)))</f>
        <v>243372</v>
      </c>
      <c r="O163" s="42" t="s">
        <v>1698</v>
      </c>
    </row>
    <row r="164" spans="1:15" ht="20.25">
      <c r="A164" s="41">
        <v>161</v>
      </c>
      <c r="B164" s="38" t="s">
        <v>1699</v>
      </c>
      <c r="C164" s="14" t="s">
        <v>1700</v>
      </c>
      <c r="D164" s="4" t="s">
        <v>15</v>
      </c>
      <c r="E164" s="8">
        <v>468</v>
      </c>
      <c r="F164" s="8">
        <v>3</v>
      </c>
      <c r="G164" s="8"/>
      <c r="H164" s="8" t="s">
        <v>38</v>
      </c>
      <c r="I164" s="8" t="s">
        <v>39</v>
      </c>
      <c r="J164" s="8" t="s">
        <v>23</v>
      </c>
      <c r="K164" s="2" t="s">
        <v>1212</v>
      </c>
      <c r="L164" s="9"/>
      <c r="M164" s="117">
        <v>242277</v>
      </c>
      <c r="N164" s="118">
        <f>IF(ISBLANK(M164:M1027),"",(DATE(YEAR(M164:M1027)+3,MONTH(M164:M1027),DAY(M164:M1027)-1)))</f>
        <v>243372</v>
      </c>
      <c r="O164" s="5" t="s">
        <v>1701</v>
      </c>
    </row>
    <row r="165" spans="1:15" ht="20.25">
      <c r="A165" s="41">
        <v>162</v>
      </c>
      <c r="B165" s="38" t="s">
        <v>1702</v>
      </c>
      <c r="C165" s="14" t="s">
        <v>1703</v>
      </c>
      <c r="D165" s="4" t="s">
        <v>15</v>
      </c>
      <c r="E165" s="8" t="s">
        <v>1704</v>
      </c>
      <c r="F165" s="8">
        <v>1</v>
      </c>
      <c r="G165" s="8"/>
      <c r="H165" s="8" t="s">
        <v>28</v>
      </c>
      <c r="I165" s="8" t="s">
        <v>28</v>
      </c>
      <c r="J165" s="8" t="s">
        <v>23</v>
      </c>
      <c r="K165" s="2" t="s">
        <v>1212</v>
      </c>
      <c r="L165" s="9"/>
      <c r="M165" s="117">
        <v>242277</v>
      </c>
      <c r="N165" s="118">
        <f>IF(ISBLANK(M165:M1028),"",(DATE(YEAR(M165:M1028)+3,MONTH(M165:M1028),DAY(M165:M1028)-1)))</f>
        <v>243372</v>
      </c>
      <c r="O165" s="5" t="s">
        <v>1705</v>
      </c>
    </row>
    <row r="166" spans="1:15" ht="20.25">
      <c r="A166" s="41">
        <v>163</v>
      </c>
      <c r="B166" s="38" t="s">
        <v>1706</v>
      </c>
      <c r="C166" s="14" t="s">
        <v>1707</v>
      </c>
      <c r="D166" s="4" t="s">
        <v>15</v>
      </c>
      <c r="E166" s="8" t="s">
        <v>1708</v>
      </c>
      <c r="F166" s="8">
        <v>3</v>
      </c>
      <c r="G166" s="8"/>
      <c r="H166" s="8" t="s">
        <v>57</v>
      </c>
      <c r="I166" s="8" t="s">
        <v>57</v>
      </c>
      <c r="J166" s="8" t="s">
        <v>23</v>
      </c>
      <c r="K166" s="2" t="s">
        <v>1212</v>
      </c>
      <c r="L166" s="9"/>
      <c r="M166" s="117">
        <v>242277</v>
      </c>
      <c r="N166" s="118">
        <f>IF(ISBLANK(M166:M1029),"",(DATE(YEAR(M166:M1029)+3,MONTH(M166:M1029),DAY(M166:M1029)-1)))</f>
        <v>243372</v>
      </c>
      <c r="O166" s="5" t="s">
        <v>1709</v>
      </c>
    </row>
    <row r="167" spans="1:15" ht="21">
      <c r="A167" s="41">
        <v>164</v>
      </c>
      <c r="B167" s="38" t="s">
        <v>1710</v>
      </c>
      <c r="C167" s="36" t="s">
        <v>1711</v>
      </c>
      <c r="D167" s="30" t="s">
        <v>15</v>
      </c>
      <c r="E167" s="28">
        <v>92</v>
      </c>
      <c r="F167" s="28">
        <v>4</v>
      </c>
      <c r="G167" s="28"/>
      <c r="H167" s="28" t="s">
        <v>736</v>
      </c>
      <c r="I167" s="28" t="s">
        <v>737</v>
      </c>
      <c r="J167" s="28" t="s">
        <v>759</v>
      </c>
      <c r="K167" s="27" t="s">
        <v>1208</v>
      </c>
      <c r="L167" s="43"/>
      <c r="M167" s="117">
        <v>242277</v>
      </c>
      <c r="N167" s="118">
        <f>IF(ISBLANK(M167:M1011),"",(DATE(YEAR(M167:M1011)+3,MONTH(M167:M1011),DAY(M167:M1011)-1)))</f>
        <v>243372</v>
      </c>
      <c r="O167" s="25" t="s">
        <v>1712</v>
      </c>
    </row>
    <row r="168" spans="1:15" ht="21">
      <c r="A168" s="41">
        <v>165</v>
      </c>
      <c r="B168" s="38" t="s">
        <v>1713</v>
      </c>
      <c r="C168" s="36" t="s">
        <v>1714</v>
      </c>
      <c r="D168" s="130" t="s">
        <v>15</v>
      </c>
      <c r="E168" s="131" t="s">
        <v>1715</v>
      </c>
      <c r="F168" s="131">
        <v>1</v>
      </c>
      <c r="G168" s="131" t="s">
        <v>857</v>
      </c>
      <c r="H168" s="131" t="s">
        <v>858</v>
      </c>
      <c r="I168" s="131" t="s">
        <v>858</v>
      </c>
      <c r="J168" s="131" t="s">
        <v>834</v>
      </c>
      <c r="K168" s="27" t="s">
        <v>1118</v>
      </c>
      <c r="L168" s="8"/>
      <c r="M168" s="117">
        <v>242277</v>
      </c>
      <c r="N168" s="118">
        <f>IF(ISBLANK(M168:M1018),"",(DATE(YEAR(M168:M1018)+3,MONTH(M168:M1018),DAY(M168:M1018)-1)))</f>
        <v>243372</v>
      </c>
      <c r="O168" s="25" t="s">
        <v>1716</v>
      </c>
    </row>
    <row r="169" spans="1:15" ht="21">
      <c r="A169" s="41">
        <v>166</v>
      </c>
      <c r="B169" s="38" t="s">
        <v>1717</v>
      </c>
      <c r="C169" s="36" t="s">
        <v>1718</v>
      </c>
      <c r="D169" s="30" t="s">
        <v>15</v>
      </c>
      <c r="E169" s="28" t="s">
        <v>1719</v>
      </c>
      <c r="F169" s="28">
        <v>6</v>
      </c>
      <c r="G169" s="28"/>
      <c r="H169" s="28" t="s">
        <v>738</v>
      </c>
      <c r="I169" s="28" t="s">
        <v>739</v>
      </c>
      <c r="J169" s="28" t="s">
        <v>759</v>
      </c>
      <c r="K169" s="27" t="s">
        <v>1208</v>
      </c>
      <c r="L169" s="43"/>
      <c r="M169" s="117">
        <v>242277</v>
      </c>
      <c r="N169" s="118">
        <f>IF(ISBLANK(M169:M1012),"",(DATE(YEAR(M169:M1012)+3,MONTH(M169:M1012),DAY(M169:M1012)-1)))</f>
        <v>243372</v>
      </c>
      <c r="O169" s="25" t="s">
        <v>1720</v>
      </c>
    </row>
    <row r="170" spans="1:15" ht="21">
      <c r="A170" s="41">
        <v>167</v>
      </c>
      <c r="B170" s="38" t="s">
        <v>1721</v>
      </c>
      <c r="C170" s="36" t="s">
        <v>1722</v>
      </c>
      <c r="D170" s="84" t="s">
        <v>15</v>
      </c>
      <c r="E170" s="28" t="s">
        <v>162</v>
      </c>
      <c r="F170" s="28">
        <v>2</v>
      </c>
      <c r="G170" s="28"/>
      <c r="H170" s="28" t="s">
        <v>163</v>
      </c>
      <c r="I170" s="28" t="s">
        <v>164</v>
      </c>
      <c r="J170" s="28" t="s">
        <v>152</v>
      </c>
      <c r="K170" s="27" t="s">
        <v>1205</v>
      </c>
      <c r="L170" s="33"/>
      <c r="M170" s="117">
        <v>242277</v>
      </c>
      <c r="N170" s="118">
        <f>IF(ISBLANK(M170:M980),"",(DATE(YEAR(M170:M980)+3,MONTH(M170:M980),DAY(M170:M980)-1)))</f>
        <v>243372</v>
      </c>
      <c r="O170" s="29" t="s">
        <v>1723</v>
      </c>
    </row>
    <row r="171" spans="1:15" ht="21">
      <c r="A171" s="41">
        <v>168</v>
      </c>
      <c r="B171" s="38" t="s">
        <v>1724</v>
      </c>
      <c r="C171" s="36" t="s">
        <v>1725</v>
      </c>
      <c r="D171" s="84" t="s">
        <v>15</v>
      </c>
      <c r="E171" s="28" t="s">
        <v>1726</v>
      </c>
      <c r="F171" s="28">
        <v>2</v>
      </c>
      <c r="G171" s="28"/>
      <c r="H171" s="28" t="s">
        <v>165</v>
      </c>
      <c r="I171" s="28" t="s">
        <v>165</v>
      </c>
      <c r="J171" s="28" t="s">
        <v>152</v>
      </c>
      <c r="K171" s="27" t="s">
        <v>1205</v>
      </c>
      <c r="L171" s="33"/>
      <c r="M171" s="117">
        <v>242277</v>
      </c>
      <c r="N171" s="118">
        <f>IF(ISBLANK(M171:M981),"",(DATE(YEAR(M171:M981)+3,MONTH(M171:M981),DAY(M171:M981)-1)))</f>
        <v>243372</v>
      </c>
      <c r="O171" s="29" t="s">
        <v>1727</v>
      </c>
    </row>
    <row r="172" spans="1:15" ht="21">
      <c r="A172" s="41">
        <v>169</v>
      </c>
      <c r="B172" s="38" t="s">
        <v>1728</v>
      </c>
      <c r="C172" s="36" t="s">
        <v>1729</v>
      </c>
      <c r="D172" s="4" t="s">
        <v>15</v>
      </c>
      <c r="E172" s="9" t="s">
        <v>251</v>
      </c>
      <c r="F172" s="8">
        <v>1</v>
      </c>
      <c r="G172" s="2"/>
      <c r="H172" s="8" t="s">
        <v>252</v>
      </c>
      <c r="I172" s="8" t="s">
        <v>253</v>
      </c>
      <c r="J172" s="8" t="s">
        <v>236</v>
      </c>
      <c r="K172" s="2" t="s">
        <v>1245</v>
      </c>
      <c r="L172" s="8"/>
      <c r="M172" s="117">
        <v>242277</v>
      </c>
      <c r="N172" s="118">
        <f>IF(ISBLANK(M172:M982),"",(DATE(YEAR(M172:M982)+3,MONTH(M172:M982),DAY(M172:M982)-1)))</f>
        <v>243372</v>
      </c>
      <c r="O172" s="47" t="s">
        <v>1730</v>
      </c>
    </row>
    <row r="173" spans="1:15" ht="21">
      <c r="A173" s="41">
        <v>170</v>
      </c>
      <c r="B173" s="38" t="s">
        <v>1731</v>
      </c>
      <c r="C173" s="36" t="s">
        <v>1732</v>
      </c>
      <c r="D173" s="30" t="s">
        <v>15</v>
      </c>
      <c r="E173" s="28">
        <v>17</v>
      </c>
      <c r="F173" s="28">
        <v>1</v>
      </c>
      <c r="G173" s="28"/>
      <c r="H173" s="28" t="s">
        <v>740</v>
      </c>
      <c r="I173" s="28" t="s">
        <v>740</v>
      </c>
      <c r="J173" s="28" t="s">
        <v>759</v>
      </c>
      <c r="K173" s="27" t="s">
        <v>1208</v>
      </c>
      <c r="L173" s="43"/>
      <c r="M173" s="117">
        <v>242277</v>
      </c>
      <c r="N173" s="118">
        <f>IF(ISBLANK(M173:M1013),"",(DATE(YEAR(M173:M1013)+3,MONTH(M173:M1013),DAY(M173:M1013)-1)))</f>
        <v>243372</v>
      </c>
      <c r="O173" s="25" t="s">
        <v>1733</v>
      </c>
    </row>
    <row r="174" spans="1:15" ht="21">
      <c r="A174" s="41">
        <v>171</v>
      </c>
      <c r="B174" s="38" t="s">
        <v>1734</v>
      </c>
      <c r="C174" s="36" t="s">
        <v>1735</v>
      </c>
      <c r="D174" s="30" t="s">
        <v>15</v>
      </c>
      <c r="E174" s="28" t="s">
        <v>1736</v>
      </c>
      <c r="F174" s="28"/>
      <c r="G174" s="28" t="s">
        <v>554</v>
      </c>
      <c r="H174" s="28" t="s">
        <v>478</v>
      </c>
      <c r="I174" s="28" t="s">
        <v>475</v>
      </c>
      <c r="J174" s="28" t="s">
        <v>462</v>
      </c>
      <c r="K174" s="27" t="s">
        <v>1234</v>
      </c>
      <c r="L174" s="43"/>
      <c r="M174" s="117">
        <v>242277</v>
      </c>
      <c r="N174" s="118">
        <f>IF(ISBLANK(M174:M1490),"",(DATE(YEAR(M174:M1490)+3,MONTH(M174:M1490),DAY(M174:M1490)-1)))</f>
        <v>243372</v>
      </c>
      <c r="O174" s="29" t="s">
        <v>1737</v>
      </c>
    </row>
    <row r="175" spans="1:15" ht="21">
      <c r="A175" s="41">
        <v>172</v>
      </c>
      <c r="B175" s="38" t="s">
        <v>1738</v>
      </c>
      <c r="C175" s="36" t="s">
        <v>1739</v>
      </c>
      <c r="D175" s="84" t="s">
        <v>15</v>
      </c>
      <c r="E175" s="28">
        <v>315</v>
      </c>
      <c r="F175" s="28"/>
      <c r="G175" s="28" t="s">
        <v>166</v>
      </c>
      <c r="H175" s="28" t="s">
        <v>167</v>
      </c>
      <c r="I175" s="28" t="s">
        <v>22</v>
      </c>
      <c r="J175" s="28" t="s">
        <v>152</v>
      </c>
      <c r="K175" s="27" t="s">
        <v>1205</v>
      </c>
      <c r="L175" s="116"/>
      <c r="M175" s="117">
        <v>242277</v>
      </c>
      <c r="N175" s="118">
        <f>IF(ISBLANK(M175:M983),"",(DATE(YEAR(M175:M983)+3,MONTH(M175:M983),DAY(M175:M983)-1)))</f>
        <v>243372</v>
      </c>
      <c r="O175" s="29" t="s">
        <v>1740</v>
      </c>
    </row>
    <row r="176" spans="1:15" ht="21">
      <c r="A176" s="41">
        <v>173</v>
      </c>
      <c r="B176" s="38" t="s">
        <v>1741</v>
      </c>
      <c r="C176" s="36" t="s">
        <v>1742</v>
      </c>
      <c r="D176" s="84" t="s">
        <v>15</v>
      </c>
      <c r="E176" s="28">
        <v>680</v>
      </c>
      <c r="F176" s="28">
        <v>5</v>
      </c>
      <c r="G176" s="28"/>
      <c r="H176" s="28" t="s">
        <v>168</v>
      </c>
      <c r="I176" s="28" t="s">
        <v>168</v>
      </c>
      <c r="J176" s="28" t="s">
        <v>152</v>
      </c>
      <c r="K176" s="27" t="s">
        <v>1205</v>
      </c>
      <c r="L176" s="33"/>
      <c r="M176" s="117">
        <v>242277</v>
      </c>
      <c r="N176" s="118">
        <f>IF(ISBLANK(M176:M984),"",(DATE(YEAR(M176:M984)+3,MONTH(M176:M984),DAY(M176:M984)-1)))</f>
        <v>243372</v>
      </c>
      <c r="O176" s="29" t="s">
        <v>1743</v>
      </c>
    </row>
    <row r="177" spans="1:15" ht="21">
      <c r="A177" s="41">
        <v>174</v>
      </c>
      <c r="B177" s="38" t="s">
        <v>1744</v>
      </c>
      <c r="C177" s="36" t="s">
        <v>1745</v>
      </c>
      <c r="D177" s="130" t="s">
        <v>15</v>
      </c>
      <c r="E177" s="131">
        <v>481</v>
      </c>
      <c r="F177" s="131"/>
      <c r="G177" s="131" t="s">
        <v>67</v>
      </c>
      <c r="H177" s="131" t="s">
        <v>838</v>
      </c>
      <c r="I177" s="131" t="s">
        <v>838</v>
      </c>
      <c r="J177" s="131" t="s">
        <v>834</v>
      </c>
      <c r="K177" s="27" t="s">
        <v>1118</v>
      </c>
      <c r="L177" s="117"/>
      <c r="M177" s="117">
        <v>242277</v>
      </c>
      <c r="N177" s="118">
        <f>IF(ISBLANK(M177:M1019),"",(DATE(YEAR(M177:M1019)+3,MONTH(M177:M1019),DAY(M177:M1019)-1)))</f>
        <v>243372</v>
      </c>
      <c r="O177" s="25" t="s">
        <v>1746</v>
      </c>
    </row>
    <row r="178" spans="1:15" ht="20.25">
      <c r="A178" s="41">
        <v>175</v>
      </c>
      <c r="B178" s="38" t="s">
        <v>1747</v>
      </c>
      <c r="C178" s="14" t="s">
        <v>1748</v>
      </c>
      <c r="D178" s="4" t="s">
        <v>15</v>
      </c>
      <c r="E178" s="8">
        <v>508</v>
      </c>
      <c r="F178" s="8">
        <v>1</v>
      </c>
      <c r="G178" s="8"/>
      <c r="H178" s="8" t="s">
        <v>939</v>
      </c>
      <c r="I178" s="8" t="s">
        <v>940</v>
      </c>
      <c r="J178" s="8" t="s">
        <v>832</v>
      </c>
      <c r="K178" s="2" t="s">
        <v>1217</v>
      </c>
      <c r="L178" s="38"/>
      <c r="M178" s="117">
        <v>242277</v>
      </c>
      <c r="N178" s="118">
        <f>IF(ISBLANK(M178:M1016),"",(DATE(YEAR(M178:M1016)+3,MONTH(M178:M1016),DAY(M178:M1016)-1)))</f>
        <v>243372</v>
      </c>
      <c r="O178" s="42" t="s">
        <v>1749</v>
      </c>
    </row>
    <row r="179" spans="1:15" ht="21">
      <c r="A179" s="41">
        <v>176</v>
      </c>
      <c r="B179" s="38" t="s">
        <v>1750</v>
      </c>
      <c r="C179" s="36" t="s">
        <v>1751</v>
      </c>
      <c r="D179" s="84" t="s">
        <v>15</v>
      </c>
      <c r="E179" s="28" t="s">
        <v>1752</v>
      </c>
      <c r="F179" s="28"/>
      <c r="G179" s="28" t="s">
        <v>169</v>
      </c>
      <c r="H179" s="28" t="s">
        <v>170</v>
      </c>
      <c r="I179" s="28" t="s">
        <v>170</v>
      </c>
      <c r="J179" s="28" t="s">
        <v>152</v>
      </c>
      <c r="K179" s="27" t="s">
        <v>1205</v>
      </c>
      <c r="L179" s="33"/>
      <c r="M179" s="117">
        <v>242277</v>
      </c>
      <c r="N179" s="118">
        <f>IF(ISBLANK(M179:M985),"",(DATE(YEAR(M179:M985)+3,MONTH(M179:M985),DAY(M179:M985)-1)))</f>
        <v>243372</v>
      </c>
      <c r="O179" s="29" t="s">
        <v>1753</v>
      </c>
    </row>
    <row r="180" spans="1:15" ht="21">
      <c r="A180" s="41">
        <v>177</v>
      </c>
      <c r="B180" s="38" t="s">
        <v>1754</v>
      </c>
      <c r="C180" s="36" t="s">
        <v>1755</v>
      </c>
      <c r="D180" s="84" t="s">
        <v>15</v>
      </c>
      <c r="E180" s="28">
        <v>191</v>
      </c>
      <c r="F180" s="28">
        <v>12</v>
      </c>
      <c r="G180" s="28"/>
      <c r="H180" s="28" t="s">
        <v>159</v>
      </c>
      <c r="I180" s="28" t="s">
        <v>22</v>
      </c>
      <c r="J180" s="28" t="s">
        <v>152</v>
      </c>
      <c r="K180" s="27" t="s">
        <v>1205</v>
      </c>
      <c r="L180" s="116"/>
      <c r="M180" s="117">
        <v>242277</v>
      </c>
      <c r="N180" s="118">
        <f>IF(ISBLANK(M180:M986),"",(DATE(YEAR(M180:M986)+3,MONTH(M180:M986),DAY(M180:M986)-1)))</f>
        <v>243372</v>
      </c>
      <c r="O180" s="29" t="s">
        <v>1756</v>
      </c>
    </row>
    <row r="181" spans="1:15" ht="21">
      <c r="A181" s="41">
        <v>178</v>
      </c>
      <c r="B181" s="38" t="s">
        <v>1757</v>
      </c>
      <c r="C181" s="36" t="s">
        <v>1758</v>
      </c>
      <c r="D181" s="30" t="s">
        <v>15</v>
      </c>
      <c r="E181" s="28" t="s">
        <v>1759</v>
      </c>
      <c r="F181" s="28">
        <v>1</v>
      </c>
      <c r="G181" s="28"/>
      <c r="H181" s="28" t="s">
        <v>555</v>
      </c>
      <c r="I181" s="28" t="s">
        <v>82</v>
      </c>
      <c r="J181" s="28" t="s">
        <v>462</v>
      </c>
      <c r="K181" s="27" t="s">
        <v>1234</v>
      </c>
      <c r="L181" s="43"/>
      <c r="M181" s="117">
        <v>242277</v>
      </c>
      <c r="N181" s="118">
        <f>IF(ISBLANK(M181:M1286),"",(DATE(YEAR(M181:M1286)+3,MONTH(M181:M1286),DAY(M181:M1286)-1)))</f>
        <v>243372</v>
      </c>
      <c r="O181" s="29" t="s">
        <v>1760</v>
      </c>
    </row>
    <row r="182" spans="1:15" ht="21">
      <c r="A182" s="41">
        <v>179</v>
      </c>
      <c r="B182" s="38" t="s">
        <v>1761</v>
      </c>
      <c r="C182" s="36" t="s">
        <v>1762</v>
      </c>
      <c r="D182" s="84" t="s">
        <v>15</v>
      </c>
      <c r="E182" s="28">
        <v>696</v>
      </c>
      <c r="F182" s="28">
        <v>2</v>
      </c>
      <c r="G182" s="28"/>
      <c r="H182" s="28" t="s">
        <v>156</v>
      </c>
      <c r="I182" s="28" t="s">
        <v>22</v>
      </c>
      <c r="J182" s="28" t="s">
        <v>152</v>
      </c>
      <c r="K182" s="27" t="s">
        <v>1205</v>
      </c>
      <c r="L182" s="116"/>
      <c r="M182" s="117">
        <v>242277</v>
      </c>
      <c r="N182" s="118">
        <f>IF(ISBLANK(M182:M987),"",(DATE(YEAR(M182:M987)+3,MONTH(M182:M987),DAY(M182:M987)-1)))</f>
        <v>243372</v>
      </c>
      <c r="O182" s="29" t="s">
        <v>1763</v>
      </c>
    </row>
    <row r="183" spans="1:15" ht="20.25">
      <c r="A183" s="41">
        <v>180</v>
      </c>
      <c r="B183" s="38" t="s">
        <v>1764</v>
      </c>
      <c r="C183" s="14" t="s">
        <v>1765</v>
      </c>
      <c r="D183" s="4" t="s">
        <v>15</v>
      </c>
      <c r="E183" s="8" t="s">
        <v>1766</v>
      </c>
      <c r="F183" s="8">
        <v>1</v>
      </c>
      <c r="G183" s="8"/>
      <c r="H183" s="8" t="s">
        <v>646</v>
      </c>
      <c r="I183" s="8" t="s">
        <v>22</v>
      </c>
      <c r="J183" s="8" t="s">
        <v>647</v>
      </c>
      <c r="K183" s="2" t="s">
        <v>1231</v>
      </c>
      <c r="L183" s="120"/>
      <c r="M183" s="117">
        <v>242277</v>
      </c>
      <c r="N183" s="118">
        <f>IF(ISBLANK(M183:M988),"",(DATE(YEAR(M183:M988)+3,MONTH(M183:M988),DAY(M183:M988)-1)))</f>
        <v>243372</v>
      </c>
      <c r="O183" s="47" t="s">
        <v>1767</v>
      </c>
    </row>
    <row r="184" spans="1:15" ht="20.25">
      <c r="A184" s="41">
        <v>181</v>
      </c>
      <c r="B184" s="38" t="s">
        <v>1768</v>
      </c>
      <c r="C184" s="14" t="s">
        <v>1769</v>
      </c>
      <c r="D184" s="4" t="s">
        <v>15</v>
      </c>
      <c r="E184" s="8">
        <v>144</v>
      </c>
      <c r="F184" s="8">
        <v>2</v>
      </c>
      <c r="G184" s="8"/>
      <c r="H184" s="8" t="s">
        <v>58</v>
      </c>
      <c r="I184" s="8" t="s">
        <v>25</v>
      </c>
      <c r="J184" s="8" t="s">
        <v>23</v>
      </c>
      <c r="K184" s="2" t="s">
        <v>1212</v>
      </c>
      <c r="L184" s="9"/>
      <c r="M184" s="117">
        <v>242277</v>
      </c>
      <c r="N184" s="118">
        <f>IF(ISBLANK(M184:M1030),"",(DATE(YEAR(M184:M1030)+3,MONTH(M184:M1030),DAY(M184:M1030)-1)))</f>
        <v>243372</v>
      </c>
      <c r="O184" s="5" t="s">
        <v>1770</v>
      </c>
    </row>
    <row r="185" spans="1:15" ht="20.25">
      <c r="A185" s="41">
        <v>182</v>
      </c>
      <c r="B185" s="38" t="s">
        <v>1771</v>
      </c>
      <c r="C185" s="14" t="s">
        <v>1772</v>
      </c>
      <c r="D185" s="4" t="s">
        <v>15</v>
      </c>
      <c r="E185" s="8">
        <v>155</v>
      </c>
      <c r="F185" s="8">
        <v>2</v>
      </c>
      <c r="G185" s="8"/>
      <c r="H185" s="8" t="s">
        <v>942</v>
      </c>
      <c r="I185" s="8" t="s">
        <v>22</v>
      </c>
      <c r="J185" s="8" t="s">
        <v>832</v>
      </c>
      <c r="K185" s="2" t="s">
        <v>1217</v>
      </c>
      <c r="L185" s="74"/>
      <c r="M185" s="117">
        <v>242277</v>
      </c>
      <c r="N185" s="118">
        <f>IF(ISBLANK(M185:M1018),"",(DATE(YEAR(M185:M1018)+3,MONTH(M185:M1018),DAY(M185:M1018)-1)))</f>
        <v>243372</v>
      </c>
      <c r="O185" s="42" t="s">
        <v>1773</v>
      </c>
    </row>
    <row r="186" spans="1:15" ht="20.25">
      <c r="A186" s="41">
        <v>183</v>
      </c>
      <c r="B186" s="38" t="s">
        <v>1774</v>
      </c>
      <c r="C186" s="14" t="s">
        <v>1775</v>
      </c>
      <c r="D186" s="4" t="s">
        <v>15</v>
      </c>
      <c r="E186" s="8">
        <v>15</v>
      </c>
      <c r="F186" s="8"/>
      <c r="G186" s="8" t="s">
        <v>26</v>
      </c>
      <c r="H186" s="8" t="s">
        <v>59</v>
      </c>
      <c r="I186" s="8" t="s">
        <v>22</v>
      </c>
      <c r="J186" s="8" t="s">
        <v>23</v>
      </c>
      <c r="K186" s="2" t="s">
        <v>1212</v>
      </c>
      <c r="L186" s="9"/>
      <c r="M186" s="117">
        <v>242277</v>
      </c>
      <c r="N186" s="118">
        <f>IF(ISBLANK(M186:M1031),"",(DATE(YEAR(M186:M1031)+3,MONTH(M186:M1031),DAY(M186:M1031)-1)))</f>
        <v>243372</v>
      </c>
      <c r="O186" s="5" t="s">
        <v>1776</v>
      </c>
    </row>
    <row r="187" spans="1:15" ht="21">
      <c r="A187" s="41">
        <v>184</v>
      </c>
      <c r="B187" s="38" t="s">
        <v>1777</v>
      </c>
      <c r="C187" s="36" t="s">
        <v>1778</v>
      </c>
      <c r="D187" s="30" t="s">
        <v>15</v>
      </c>
      <c r="E187" s="28" t="s">
        <v>1779</v>
      </c>
      <c r="F187" s="28">
        <v>4</v>
      </c>
      <c r="G187" s="28"/>
      <c r="H187" s="28" t="s">
        <v>530</v>
      </c>
      <c r="I187" s="28" t="s">
        <v>466</v>
      </c>
      <c r="J187" s="28" t="s">
        <v>462</v>
      </c>
      <c r="K187" s="27" t="s">
        <v>1234</v>
      </c>
      <c r="L187" s="43"/>
      <c r="M187" s="117">
        <v>242277</v>
      </c>
      <c r="N187" s="118">
        <f>IF(ISBLANK(M187:M1292),"",(DATE(YEAR(M187:M1292)+3,MONTH(M187:M1292),DAY(M187:M1292)-1)))</f>
        <v>243372</v>
      </c>
      <c r="O187" s="29" t="s">
        <v>1780</v>
      </c>
    </row>
    <row r="188" spans="1:15" ht="21">
      <c r="A188" s="41">
        <v>185</v>
      </c>
      <c r="B188" s="38" t="s">
        <v>1781</v>
      </c>
      <c r="C188" s="36" t="s">
        <v>1782</v>
      </c>
      <c r="D188" s="30" t="s">
        <v>15</v>
      </c>
      <c r="E188" s="28">
        <v>176</v>
      </c>
      <c r="F188" s="28">
        <v>3</v>
      </c>
      <c r="G188" s="28"/>
      <c r="H188" s="28" t="s">
        <v>726</v>
      </c>
      <c r="I188" s="28" t="s">
        <v>22</v>
      </c>
      <c r="J188" s="28" t="s">
        <v>759</v>
      </c>
      <c r="K188" s="27" t="s">
        <v>1208</v>
      </c>
      <c r="L188" s="43"/>
      <c r="M188" s="117">
        <v>242277</v>
      </c>
      <c r="N188" s="118">
        <f>IF(ISBLANK(M188:M1014),"",(DATE(YEAR(M188:M1014)+3,MONTH(M188:M1014),DAY(M188:M1014)-1)))</f>
        <v>243372</v>
      </c>
      <c r="O188" s="25" t="s">
        <v>1783</v>
      </c>
    </row>
    <row r="189" spans="1:15" ht="21">
      <c r="A189" s="41">
        <v>186</v>
      </c>
      <c r="B189" s="38" t="s">
        <v>1784</v>
      </c>
      <c r="C189" s="36" t="s">
        <v>1785</v>
      </c>
      <c r="D189" s="30" t="s">
        <v>15</v>
      </c>
      <c r="E189" s="28">
        <v>303</v>
      </c>
      <c r="F189" s="28">
        <v>1</v>
      </c>
      <c r="G189" s="28"/>
      <c r="H189" s="28" t="s">
        <v>333</v>
      </c>
      <c r="I189" s="28" t="s">
        <v>334</v>
      </c>
      <c r="J189" s="28" t="s">
        <v>324</v>
      </c>
      <c r="K189" s="27" t="s">
        <v>1220</v>
      </c>
      <c r="L189" s="39"/>
      <c r="M189" s="117">
        <v>242277</v>
      </c>
      <c r="N189" s="118">
        <v>243372</v>
      </c>
      <c r="O189" s="25" t="s">
        <v>1786</v>
      </c>
    </row>
    <row r="190" spans="1:15" ht="21">
      <c r="A190" s="41">
        <v>187</v>
      </c>
      <c r="B190" s="38" t="s">
        <v>1787</v>
      </c>
      <c r="C190" s="36" t="s">
        <v>1788</v>
      </c>
      <c r="D190" s="84" t="s">
        <v>15</v>
      </c>
      <c r="E190" s="28">
        <v>456</v>
      </c>
      <c r="F190" s="28">
        <v>1</v>
      </c>
      <c r="G190" s="28"/>
      <c r="H190" s="28" t="s">
        <v>171</v>
      </c>
      <c r="I190" s="28" t="s">
        <v>172</v>
      </c>
      <c r="J190" s="28" t="s">
        <v>152</v>
      </c>
      <c r="K190" s="27" t="s">
        <v>1205</v>
      </c>
      <c r="L190" s="33"/>
      <c r="M190" s="117">
        <v>242277</v>
      </c>
      <c r="N190" s="118">
        <f>IF(ISBLANK(M190:M989),"",(DATE(YEAR(M190:M989)+3,MONTH(M190:M989),DAY(M190:M989)-1)))</f>
        <v>243372</v>
      </c>
      <c r="O190" s="29" t="s">
        <v>1789</v>
      </c>
    </row>
    <row r="191" spans="1:15" ht="21">
      <c r="A191" s="41">
        <v>188</v>
      </c>
      <c r="B191" s="38" t="s">
        <v>1790</v>
      </c>
      <c r="C191" s="36" t="s">
        <v>173</v>
      </c>
      <c r="D191" s="61" t="s">
        <v>16</v>
      </c>
      <c r="E191" s="31" t="s">
        <v>174</v>
      </c>
      <c r="F191" s="28"/>
      <c r="G191" s="28" t="s">
        <v>166</v>
      </c>
      <c r="H191" s="28" t="s">
        <v>175</v>
      </c>
      <c r="I191" s="28" t="s">
        <v>22</v>
      </c>
      <c r="J191" s="28" t="s">
        <v>152</v>
      </c>
      <c r="K191" s="27" t="s">
        <v>1205</v>
      </c>
      <c r="L191" s="116"/>
      <c r="M191" s="117">
        <v>242277</v>
      </c>
      <c r="N191" s="118">
        <f>IF(ISBLANK(M191:M990),"",(DATE(YEAR(M191:M990)+3,MONTH(M191:M990),DAY(M191:M990)-1)))</f>
        <v>243372</v>
      </c>
      <c r="O191" s="29" t="s">
        <v>1791</v>
      </c>
    </row>
    <row r="192" spans="1:15" ht="20.25">
      <c r="A192" s="41">
        <v>189</v>
      </c>
      <c r="B192" s="38" t="s">
        <v>1792</v>
      </c>
      <c r="C192" s="14" t="s">
        <v>941</v>
      </c>
      <c r="D192" s="42" t="s">
        <v>16</v>
      </c>
      <c r="E192" s="8" t="s">
        <v>1793</v>
      </c>
      <c r="F192" s="8"/>
      <c r="G192" s="8" t="s">
        <v>935</v>
      </c>
      <c r="H192" s="8" t="s">
        <v>936</v>
      </c>
      <c r="I192" s="8" t="s">
        <v>22</v>
      </c>
      <c r="J192" s="8" t="s">
        <v>832</v>
      </c>
      <c r="K192" s="2" t="s">
        <v>1217</v>
      </c>
      <c r="L192" s="74"/>
      <c r="M192" s="117">
        <v>242277</v>
      </c>
      <c r="N192" s="118">
        <f>IF(ISBLANK(M192:M1017),"",(DATE(YEAR(M192:M1017)+3,MONTH(M192:M1017),DAY(M192:M1017)-1)))</f>
        <v>243372</v>
      </c>
      <c r="O192" s="42" t="s">
        <v>1794</v>
      </c>
    </row>
    <row r="193" spans="1:15" ht="20.25">
      <c r="A193" s="41">
        <v>190</v>
      </c>
      <c r="B193" s="38" t="s">
        <v>1795</v>
      </c>
      <c r="C193" s="14" t="s">
        <v>1144</v>
      </c>
      <c r="D193" s="5" t="s">
        <v>16</v>
      </c>
      <c r="E193" s="8">
        <v>13</v>
      </c>
      <c r="F193" s="8">
        <v>2</v>
      </c>
      <c r="G193" s="8" t="s">
        <v>60</v>
      </c>
      <c r="H193" s="8" t="s">
        <v>61</v>
      </c>
      <c r="I193" s="8" t="s">
        <v>62</v>
      </c>
      <c r="J193" s="8" t="s">
        <v>23</v>
      </c>
      <c r="K193" s="2" t="s">
        <v>1212</v>
      </c>
      <c r="L193" s="9"/>
      <c r="M193" s="117">
        <v>242277</v>
      </c>
      <c r="N193" s="118">
        <f>IF(ISBLANK(M193:M1032),"",(DATE(YEAR(M193:M1032)+3,MONTH(M193:M1032),DAY(M193:M1032)-1)))</f>
        <v>243372</v>
      </c>
      <c r="O193" s="5" t="s">
        <v>1796</v>
      </c>
    </row>
    <row r="194" spans="1:15" ht="20.25">
      <c r="A194" s="41">
        <v>191</v>
      </c>
      <c r="B194" s="38" t="s">
        <v>1797</v>
      </c>
      <c r="C194" s="14" t="s">
        <v>1145</v>
      </c>
      <c r="D194" s="5" t="s">
        <v>16</v>
      </c>
      <c r="E194" s="8" t="s">
        <v>1798</v>
      </c>
      <c r="F194" s="8">
        <v>1</v>
      </c>
      <c r="G194" s="8" t="s">
        <v>20</v>
      </c>
      <c r="H194" s="8" t="s">
        <v>21</v>
      </c>
      <c r="I194" s="8" t="s">
        <v>22</v>
      </c>
      <c r="J194" s="8" t="s">
        <v>23</v>
      </c>
      <c r="K194" s="2" t="s">
        <v>1212</v>
      </c>
      <c r="L194" s="9"/>
      <c r="M194" s="117">
        <v>242277</v>
      </c>
      <c r="N194" s="118">
        <f>IF(ISBLANK(M194:M1033),"",(DATE(YEAR(M194:M1033)+3,MONTH(M194:M1033),DAY(M194:M1033)-1)))</f>
        <v>243372</v>
      </c>
      <c r="O194" s="5" t="s">
        <v>1799</v>
      </c>
    </row>
    <row r="195" spans="1:15" ht="20.25">
      <c r="A195" s="41">
        <v>192</v>
      </c>
      <c r="B195" s="38" t="s">
        <v>1800</v>
      </c>
      <c r="C195" s="14" t="s">
        <v>1146</v>
      </c>
      <c r="D195" s="5" t="s">
        <v>16</v>
      </c>
      <c r="E195" s="8" t="s">
        <v>1801</v>
      </c>
      <c r="F195" s="8">
        <v>5</v>
      </c>
      <c r="G195" s="8"/>
      <c r="H195" s="8" t="s">
        <v>28</v>
      </c>
      <c r="I195" s="8" t="s">
        <v>28</v>
      </c>
      <c r="J195" s="8" t="s">
        <v>23</v>
      </c>
      <c r="K195" s="2" t="s">
        <v>1212</v>
      </c>
      <c r="L195" s="9"/>
      <c r="M195" s="117">
        <v>242277</v>
      </c>
      <c r="N195" s="118">
        <f>IF(ISBLANK(M195:M1034),"",(DATE(YEAR(M195:M1034)+3,MONTH(M195:M1034),DAY(M195:M1034)-1)))</f>
        <v>243372</v>
      </c>
      <c r="O195" s="5" t="s">
        <v>1802</v>
      </c>
    </row>
    <row r="196" spans="1:15" ht="20.25">
      <c r="A196" s="41">
        <v>193</v>
      </c>
      <c r="B196" s="38" t="s">
        <v>1803</v>
      </c>
      <c r="C196" s="14" t="s">
        <v>1147</v>
      </c>
      <c r="D196" s="5" t="s">
        <v>16</v>
      </c>
      <c r="E196" s="9" t="s">
        <v>63</v>
      </c>
      <c r="F196" s="8"/>
      <c r="G196" s="8" t="s">
        <v>26</v>
      </c>
      <c r="H196" s="8" t="s">
        <v>59</v>
      </c>
      <c r="I196" s="8" t="s">
        <v>22</v>
      </c>
      <c r="J196" s="8" t="s">
        <v>23</v>
      </c>
      <c r="K196" s="2" t="s">
        <v>1212</v>
      </c>
      <c r="L196" s="9"/>
      <c r="M196" s="117">
        <v>242277</v>
      </c>
      <c r="N196" s="118">
        <f>IF(ISBLANK(M196:M1035),"",(DATE(YEAR(M196:M1035)+3,MONTH(M196:M1035),DAY(M196:M1035)-1)))</f>
        <v>243372</v>
      </c>
      <c r="O196" s="5" t="s">
        <v>1804</v>
      </c>
    </row>
    <row r="197" spans="1:15" ht="20.25">
      <c r="A197" s="41">
        <v>194</v>
      </c>
      <c r="B197" s="38" t="s">
        <v>1805</v>
      </c>
      <c r="C197" s="14" t="s">
        <v>1148</v>
      </c>
      <c r="D197" s="5" t="s">
        <v>16</v>
      </c>
      <c r="E197" s="8">
        <v>70</v>
      </c>
      <c r="F197" s="8"/>
      <c r="G197" s="8" t="s">
        <v>64</v>
      </c>
      <c r="H197" s="8" t="s">
        <v>35</v>
      </c>
      <c r="I197" s="8" t="s">
        <v>25</v>
      </c>
      <c r="J197" s="8" t="s">
        <v>23</v>
      </c>
      <c r="K197" s="2" t="s">
        <v>1212</v>
      </c>
      <c r="L197" s="9"/>
      <c r="M197" s="117">
        <v>242277</v>
      </c>
      <c r="N197" s="118">
        <f>IF(ISBLANK(M197:M1036),"",(DATE(YEAR(M197:M1036)+3,MONTH(M197:M1036),DAY(M197:M1036)-1)))</f>
        <v>243372</v>
      </c>
      <c r="O197" s="5" t="s">
        <v>1806</v>
      </c>
    </row>
    <row r="198" spans="1:15" ht="21">
      <c r="A198" s="41">
        <v>195</v>
      </c>
      <c r="B198" s="38" t="s">
        <v>1807</v>
      </c>
      <c r="C198" s="36" t="s">
        <v>369</v>
      </c>
      <c r="D198" s="29" t="s">
        <v>16</v>
      </c>
      <c r="E198" s="28" t="s">
        <v>370</v>
      </c>
      <c r="F198" s="28"/>
      <c r="G198" s="28" t="s">
        <v>371</v>
      </c>
      <c r="H198" s="28" t="s">
        <v>372</v>
      </c>
      <c r="I198" s="28" t="s">
        <v>22</v>
      </c>
      <c r="J198" s="28" t="s">
        <v>324</v>
      </c>
      <c r="K198" s="27" t="s">
        <v>1220</v>
      </c>
      <c r="L198" s="39"/>
      <c r="M198" s="117">
        <v>242277</v>
      </c>
      <c r="N198" s="118">
        <f>IF(ISBLANK(M198:M1226),"",(DATE(YEAR(M198:M1226)+3,MONTH(M198:M1226),DAY(M198:M1226)-1)))</f>
        <v>243372</v>
      </c>
      <c r="O198" s="25" t="s">
        <v>1808</v>
      </c>
    </row>
    <row r="199" spans="1:15" ht="21">
      <c r="A199" s="41">
        <v>196</v>
      </c>
      <c r="B199" s="38" t="s">
        <v>1809</v>
      </c>
      <c r="C199" s="36" t="s">
        <v>373</v>
      </c>
      <c r="D199" s="29" t="s">
        <v>16</v>
      </c>
      <c r="E199" s="28" t="s">
        <v>361</v>
      </c>
      <c r="F199" s="28">
        <v>3</v>
      </c>
      <c r="G199" s="28"/>
      <c r="H199" s="28" t="s">
        <v>323</v>
      </c>
      <c r="I199" s="28" t="s">
        <v>22</v>
      </c>
      <c r="J199" s="28" t="s">
        <v>324</v>
      </c>
      <c r="K199" s="27" t="s">
        <v>1220</v>
      </c>
      <c r="L199" s="39"/>
      <c r="M199" s="117">
        <v>242277</v>
      </c>
      <c r="N199" s="118">
        <f>IF(ISBLANK(M199:M1224),"",(DATE(YEAR(M199:M1224)+3,MONTH(M199:M1224),DAY(M199:M1224)-1)))</f>
        <v>243372</v>
      </c>
      <c r="O199" s="25" t="s">
        <v>1810</v>
      </c>
    </row>
    <row r="200" spans="1:15" ht="21">
      <c r="A200" s="41">
        <v>197</v>
      </c>
      <c r="B200" s="38" t="s">
        <v>1811</v>
      </c>
      <c r="C200" s="36" t="s">
        <v>374</v>
      </c>
      <c r="D200" s="29" t="s">
        <v>16</v>
      </c>
      <c r="E200" s="28">
        <v>131</v>
      </c>
      <c r="F200" s="28"/>
      <c r="G200" s="28" t="s">
        <v>359</v>
      </c>
      <c r="H200" s="28" t="s">
        <v>365</v>
      </c>
      <c r="I200" s="28" t="s">
        <v>334</v>
      </c>
      <c r="J200" s="28" t="s">
        <v>324</v>
      </c>
      <c r="K200" s="27" t="s">
        <v>1220</v>
      </c>
      <c r="L200" s="39"/>
      <c r="M200" s="117">
        <v>242277</v>
      </c>
      <c r="N200" s="118">
        <f>IF(ISBLANK(M200:M1225),"",(DATE(YEAR(M200:M1225)+3,MONTH(M200:M1225),DAY(M200:M1225)-1)))</f>
        <v>243372</v>
      </c>
      <c r="O200" s="25" t="s">
        <v>1812</v>
      </c>
    </row>
    <row r="201" spans="1:15" ht="21">
      <c r="A201" s="41">
        <v>198</v>
      </c>
      <c r="B201" s="38" t="s">
        <v>1813</v>
      </c>
      <c r="C201" s="36" t="s">
        <v>375</v>
      </c>
      <c r="D201" s="29" t="s">
        <v>16</v>
      </c>
      <c r="E201" s="28" t="s">
        <v>1814</v>
      </c>
      <c r="F201" s="28"/>
      <c r="G201" s="28" t="s">
        <v>376</v>
      </c>
      <c r="H201" s="28" t="s">
        <v>330</v>
      </c>
      <c r="I201" s="28" t="s">
        <v>347</v>
      </c>
      <c r="J201" s="28" t="s">
        <v>324</v>
      </c>
      <c r="K201" s="27" t="s">
        <v>1220</v>
      </c>
      <c r="L201" s="39"/>
      <c r="M201" s="117">
        <v>242277</v>
      </c>
      <c r="N201" s="118">
        <f>IF(ISBLANK(M201:M1226),"",(DATE(YEAR(M201:M1226)+3,MONTH(M201:M1226),DAY(M201:M1226)-1)))</f>
        <v>243372</v>
      </c>
      <c r="O201" s="25" t="s">
        <v>1815</v>
      </c>
    </row>
    <row r="202" spans="1:15" ht="21">
      <c r="A202" s="41">
        <v>199</v>
      </c>
      <c r="B202" s="38" t="s">
        <v>1816</v>
      </c>
      <c r="C202" s="36" t="s">
        <v>859</v>
      </c>
      <c r="D202" s="29" t="s">
        <v>16</v>
      </c>
      <c r="E202" s="31" t="s">
        <v>860</v>
      </c>
      <c r="F202" s="28">
        <v>4</v>
      </c>
      <c r="G202" s="28"/>
      <c r="H202" s="28" t="s">
        <v>836</v>
      </c>
      <c r="I202" s="28" t="s">
        <v>22</v>
      </c>
      <c r="J202" s="28" t="s">
        <v>834</v>
      </c>
      <c r="K202" s="27" t="s">
        <v>1118</v>
      </c>
      <c r="L202" s="117"/>
      <c r="M202" s="117">
        <v>242277</v>
      </c>
      <c r="N202" s="118">
        <f>IF(ISBLANK(M202:M1020),"",(DATE(YEAR(M202:M1020)+3,MONTH(M202:M1020),DAY(M202:M1020)-1)))</f>
        <v>243372</v>
      </c>
      <c r="O202" s="25" t="s">
        <v>1817</v>
      </c>
    </row>
    <row r="203" spans="1:15" ht="21">
      <c r="A203" s="41">
        <v>200</v>
      </c>
      <c r="B203" s="38" t="s">
        <v>1818</v>
      </c>
      <c r="C203" s="36" t="s">
        <v>861</v>
      </c>
      <c r="D203" s="29" t="s">
        <v>16</v>
      </c>
      <c r="E203" s="132">
        <v>612614</v>
      </c>
      <c r="F203" s="28"/>
      <c r="G203" s="28" t="s">
        <v>67</v>
      </c>
      <c r="H203" s="28" t="s">
        <v>838</v>
      </c>
      <c r="I203" s="28" t="s">
        <v>838</v>
      </c>
      <c r="J203" s="28" t="s">
        <v>834</v>
      </c>
      <c r="K203" s="27" t="s">
        <v>1118</v>
      </c>
      <c r="L203" s="117"/>
      <c r="M203" s="117">
        <v>242277</v>
      </c>
      <c r="N203" s="118">
        <f>IF(ISBLANK(M203:M1021),"",(DATE(YEAR(M203:M1021)+3,MONTH(M203:M1021),DAY(M203:M1021)-1)))</f>
        <v>243372</v>
      </c>
      <c r="O203" s="25" t="s">
        <v>1819</v>
      </c>
    </row>
    <row r="204" spans="1:15" ht="21">
      <c r="A204" s="41">
        <v>201</v>
      </c>
      <c r="B204" s="38" t="s">
        <v>1820</v>
      </c>
      <c r="C204" s="36" t="s">
        <v>862</v>
      </c>
      <c r="D204" s="58" t="s">
        <v>17</v>
      </c>
      <c r="E204" s="28" t="s">
        <v>1821</v>
      </c>
      <c r="F204" s="28"/>
      <c r="G204" s="28" t="s">
        <v>863</v>
      </c>
      <c r="H204" s="28" t="s">
        <v>833</v>
      </c>
      <c r="I204" s="28" t="s">
        <v>22</v>
      </c>
      <c r="J204" s="28" t="s">
        <v>834</v>
      </c>
      <c r="K204" s="27" t="s">
        <v>1118</v>
      </c>
      <c r="L204" s="117"/>
      <c r="M204" s="117">
        <v>242277</v>
      </c>
      <c r="N204" s="118">
        <f>IF(ISBLANK(M204:M1022),"",(DATE(YEAR(M204:M1022)+3,MONTH(M204:M1022),DAY(M204:M1022)-1)))</f>
        <v>243372</v>
      </c>
      <c r="O204" s="25" t="s">
        <v>1822</v>
      </c>
    </row>
    <row r="205" spans="1:15" ht="21">
      <c r="A205" s="41">
        <v>202</v>
      </c>
      <c r="B205" s="38" t="s">
        <v>1823</v>
      </c>
      <c r="C205" s="36" t="s">
        <v>864</v>
      </c>
      <c r="D205" s="58" t="s">
        <v>17</v>
      </c>
      <c r="E205" s="28">
        <v>37</v>
      </c>
      <c r="F205" s="28"/>
      <c r="G205" s="28" t="s">
        <v>865</v>
      </c>
      <c r="H205" s="28" t="s">
        <v>838</v>
      </c>
      <c r="I205" s="28" t="s">
        <v>838</v>
      </c>
      <c r="J205" s="28" t="s">
        <v>834</v>
      </c>
      <c r="K205" s="27" t="s">
        <v>1118</v>
      </c>
      <c r="L205" s="117"/>
      <c r="M205" s="117">
        <v>242277</v>
      </c>
      <c r="N205" s="118">
        <f>IF(ISBLANK(M205:M1023),"",(DATE(YEAR(M205:M1023)+3,MONTH(M205:M1023),DAY(M205:M1023)-1)))</f>
        <v>243372</v>
      </c>
      <c r="O205" s="25" t="s">
        <v>1824</v>
      </c>
    </row>
    <row r="206" spans="1:15" ht="21">
      <c r="A206" s="41">
        <v>203</v>
      </c>
      <c r="B206" s="38" t="s">
        <v>1825</v>
      </c>
      <c r="C206" s="36" t="s">
        <v>254</v>
      </c>
      <c r="D206" s="42" t="s">
        <v>16</v>
      </c>
      <c r="E206" s="8" t="s">
        <v>255</v>
      </c>
      <c r="F206" s="8">
        <v>2</v>
      </c>
      <c r="G206" s="2"/>
      <c r="H206" s="8" t="s">
        <v>237</v>
      </c>
      <c r="I206" s="8" t="s">
        <v>238</v>
      </c>
      <c r="J206" s="8" t="s">
        <v>236</v>
      </c>
      <c r="K206" s="2" t="s">
        <v>1245</v>
      </c>
      <c r="L206" s="8"/>
      <c r="M206" s="117">
        <v>242277</v>
      </c>
      <c r="N206" s="118">
        <f>IF(ISBLANK(M206:M991),"",(DATE(YEAR(M206:M991)+3,MONTH(M206:M991),DAY(M206:M991)-1)))</f>
        <v>243372</v>
      </c>
      <c r="O206" s="47" t="s">
        <v>1826</v>
      </c>
    </row>
    <row r="207" spans="1:15" ht="21">
      <c r="A207" s="41">
        <v>204</v>
      </c>
      <c r="B207" s="38" t="s">
        <v>1827</v>
      </c>
      <c r="C207" s="36" t="s">
        <v>266</v>
      </c>
      <c r="D207" s="42" t="s">
        <v>267</v>
      </c>
      <c r="E207" s="8">
        <v>29</v>
      </c>
      <c r="F207" s="8">
        <v>2</v>
      </c>
      <c r="G207" s="2"/>
      <c r="H207" s="8" t="s">
        <v>268</v>
      </c>
      <c r="I207" s="8" t="s">
        <v>235</v>
      </c>
      <c r="J207" s="8" t="s">
        <v>236</v>
      </c>
      <c r="K207" s="2" t="s">
        <v>1245</v>
      </c>
      <c r="L207" s="8"/>
      <c r="M207" s="121">
        <v>242398</v>
      </c>
      <c r="N207" s="118" t="e">
        <f>IF(ISBLANK(N219:N1449),"",(DATE(YEAR(N219:N1449)+3,MONTH(N219:N1449),DAY(N219:N1449)-1)))</f>
        <v>#VALUE!</v>
      </c>
      <c r="O207" s="47" t="s">
        <v>1828</v>
      </c>
    </row>
    <row r="208" spans="1:15" ht="21">
      <c r="A208" s="41">
        <v>205</v>
      </c>
      <c r="B208" s="38" t="s">
        <v>1829</v>
      </c>
      <c r="C208" s="36" t="s">
        <v>580</v>
      </c>
      <c r="D208" s="29" t="s">
        <v>581</v>
      </c>
      <c r="E208" s="28" t="s">
        <v>1830</v>
      </c>
      <c r="F208" s="28">
        <v>1</v>
      </c>
      <c r="G208" s="28" t="s">
        <v>582</v>
      </c>
      <c r="H208" s="28" t="s">
        <v>583</v>
      </c>
      <c r="I208" s="28" t="s">
        <v>470</v>
      </c>
      <c r="J208" s="28" t="s">
        <v>462</v>
      </c>
      <c r="K208" s="27" t="s">
        <v>1234</v>
      </c>
      <c r="L208" s="43"/>
      <c r="M208" s="133">
        <v>242398</v>
      </c>
      <c r="N208" s="118">
        <f>IF(ISBLANK(M208:M1015),"",(DATE(YEAR(M208:M1015)+3,MONTH(M208:M1015),DAY(M208:M1015)-1)))</f>
        <v>243493</v>
      </c>
      <c r="O208" s="25" t="s">
        <v>1831</v>
      </c>
    </row>
    <row r="209" spans="1:15" ht="21">
      <c r="A209" s="41">
        <v>206</v>
      </c>
      <c r="B209" s="38" t="s">
        <v>1832</v>
      </c>
      <c r="C209" s="26" t="s">
        <v>410</v>
      </c>
      <c r="D209" s="29" t="s">
        <v>411</v>
      </c>
      <c r="E209" s="28"/>
      <c r="F209" s="28">
        <v>5</v>
      </c>
      <c r="G209" s="28" t="s">
        <v>412</v>
      </c>
      <c r="H209" s="28" t="s">
        <v>330</v>
      </c>
      <c r="I209" s="28" t="s">
        <v>347</v>
      </c>
      <c r="J209" s="28" t="s">
        <v>324</v>
      </c>
      <c r="K209" s="27" t="s">
        <v>1220</v>
      </c>
      <c r="L209" s="134"/>
      <c r="M209" s="135">
        <v>242498</v>
      </c>
      <c r="N209" s="136">
        <f>IF(ISBLANK(M209:M1015),"",(DATE(YEAR(M209:M1015)+3,MONTH(M209:M1015),DAY(M209:M1015)-1)))</f>
        <v>243593</v>
      </c>
      <c r="O209" s="25" t="s">
        <v>449</v>
      </c>
    </row>
    <row r="210" spans="1:15" ht="21">
      <c r="A210" s="41">
        <v>207</v>
      </c>
      <c r="B210" s="38" t="s">
        <v>1833</v>
      </c>
      <c r="C210" s="36" t="s">
        <v>760</v>
      </c>
      <c r="D210" s="29" t="s">
        <v>761</v>
      </c>
      <c r="E210" s="28" t="s">
        <v>762</v>
      </c>
      <c r="F210" s="28"/>
      <c r="G210" s="28" t="s">
        <v>734</v>
      </c>
      <c r="H210" s="28" t="s">
        <v>735</v>
      </c>
      <c r="I210" s="28" t="s">
        <v>22</v>
      </c>
      <c r="J210" s="28" t="s">
        <v>759</v>
      </c>
      <c r="K210" s="27" t="s">
        <v>1208</v>
      </c>
      <c r="L210" s="43"/>
      <c r="M210" s="133">
        <v>242413</v>
      </c>
      <c r="N210" s="118">
        <f>IF(ISBLANK(M210:M1002),"",(DATE(YEAR(M210:M1002)+3,MONTH(M210:M1002),DAY(M210:M1002)-1)))</f>
        <v>243508</v>
      </c>
      <c r="O210" s="25" t="s">
        <v>1834</v>
      </c>
    </row>
    <row r="211" spans="1:15" ht="25.5">
      <c r="A211" s="41">
        <v>208</v>
      </c>
      <c r="B211" s="38" t="s">
        <v>1835</v>
      </c>
      <c r="C211" s="36" t="s">
        <v>186</v>
      </c>
      <c r="D211" s="29" t="s">
        <v>187</v>
      </c>
      <c r="E211" s="28" t="s">
        <v>209</v>
      </c>
      <c r="F211" s="28"/>
      <c r="G211" s="28" t="s">
        <v>166</v>
      </c>
      <c r="H211" s="28" t="s">
        <v>167</v>
      </c>
      <c r="I211" s="28" t="s">
        <v>22</v>
      </c>
      <c r="J211" s="28" t="s">
        <v>152</v>
      </c>
      <c r="K211" s="27" t="s">
        <v>1205</v>
      </c>
      <c r="L211" s="33"/>
      <c r="M211" s="137">
        <v>242413</v>
      </c>
      <c r="N211" s="118">
        <f>IF(ISBLANK(M211:M992),"",(DATE(YEAR(M211:M992)+3,MONTH(M211:M992),DAY(M211:M992)-1)))</f>
        <v>243508</v>
      </c>
      <c r="O211" s="138" t="s">
        <v>1836</v>
      </c>
    </row>
    <row r="212" spans="1:15" ht="20.25">
      <c r="A212" s="41">
        <v>209</v>
      </c>
      <c r="B212" s="38" t="s">
        <v>1837</v>
      </c>
      <c r="C212" s="14" t="s">
        <v>951</v>
      </c>
      <c r="D212" s="42" t="s">
        <v>952</v>
      </c>
      <c r="E212" s="8"/>
      <c r="F212" s="8"/>
      <c r="G212" s="8" t="s">
        <v>953</v>
      </c>
      <c r="H212" s="8" t="s">
        <v>928</v>
      </c>
      <c r="I212" s="8" t="s">
        <v>928</v>
      </c>
      <c r="J212" s="8" t="s">
        <v>832</v>
      </c>
      <c r="K212" s="2" t="s">
        <v>1217</v>
      </c>
      <c r="L212" s="74"/>
      <c r="M212" s="121">
        <v>242388</v>
      </c>
      <c r="N212" s="118">
        <f>IF(ISBLANK(M212:M926),"",(DATE(YEAR(M212:M926)+3,MONTH(M212:M926),DAY(M212:M926)-1)))</f>
        <v>243483</v>
      </c>
      <c r="O212" s="47" t="s">
        <v>1838</v>
      </c>
    </row>
    <row r="213" spans="1:15" ht="21">
      <c r="A213" s="41">
        <v>210</v>
      </c>
      <c r="B213" s="139" t="s">
        <v>1839</v>
      </c>
      <c r="C213" s="140" t="s">
        <v>869</v>
      </c>
      <c r="D213" s="60" t="s">
        <v>870</v>
      </c>
      <c r="E213" s="31" t="s">
        <v>871</v>
      </c>
      <c r="F213" s="28"/>
      <c r="G213" s="28" t="s">
        <v>872</v>
      </c>
      <c r="H213" s="28" t="s">
        <v>833</v>
      </c>
      <c r="I213" s="28" t="s">
        <v>22</v>
      </c>
      <c r="J213" s="28" t="s">
        <v>834</v>
      </c>
      <c r="K213" s="27" t="s">
        <v>1116</v>
      </c>
      <c r="L213" s="141">
        <v>243283</v>
      </c>
      <c r="M213" s="133">
        <v>242584</v>
      </c>
      <c r="N213" s="136">
        <f>IF(ISBLANK(M213:M1006),"",(DATE(YEAR(M213:M1006)+3,MONTH(M213:M1006),DAY(M213:M1006)-1)))</f>
        <v>243678</v>
      </c>
      <c r="O213" s="25" t="s">
        <v>912</v>
      </c>
    </row>
    <row r="214" spans="1:15" ht="21">
      <c r="A214" s="41">
        <v>211</v>
      </c>
      <c r="B214" s="38" t="s">
        <v>1840</v>
      </c>
      <c r="C214" s="26" t="s">
        <v>413</v>
      </c>
      <c r="D214" s="60" t="s">
        <v>414</v>
      </c>
      <c r="E214" s="31" t="s">
        <v>415</v>
      </c>
      <c r="F214" s="28">
        <v>3</v>
      </c>
      <c r="G214" s="28"/>
      <c r="H214" s="28" t="s">
        <v>362</v>
      </c>
      <c r="I214" s="28" t="s">
        <v>334</v>
      </c>
      <c r="J214" s="28" t="s">
        <v>324</v>
      </c>
      <c r="K214" s="27" t="s">
        <v>1220</v>
      </c>
      <c r="L214" s="134"/>
      <c r="M214" s="142">
        <v>242580</v>
      </c>
      <c r="N214" s="136">
        <f>IF(ISBLANK(M214:M1016),"",(DATE(YEAR(M214:M1016)+3,MONTH(M214:M1016),DAY(M214:M1016)-1)))</f>
        <v>243675</v>
      </c>
      <c r="O214" s="25" t="s">
        <v>450</v>
      </c>
    </row>
    <row r="215" spans="1:15" ht="21">
      <c r="A215" s="41">
        <v>212</v>
      </c>
      <c r="B215" s="38" t="s">
        <v>1841</v>
      </c>
      <c r="C215" s="26" t="s">
        <v>584</v>
      </c>
      <c r="D215" s="60" t="s">
        <v>585</v>
      </c>
      <c r="E215" s="28">
        <v>95</v>
      </c>
      <c r="F215" s="28"/>
      <c r="G215" s="28"/>
      <c r="H215" s="28" t="s">
        <v>506</v>
      </c>
      <c r="I215" s="28" t="s">
        <v>470</v>
      </c>
      <c r="J215" s="28" t="s">
        <v>462</v>
      </c>
      <c r="K215" s="27" t="s">
        <v>1234</v>
      </c>
      <c r="L215" s="100"/>
      <c r="M215" s="121">
        <v>242584</v>
      </c>
      <c r="N215" s="136">
        <f>IF(ISBLANK(M215:M1016),"",(DATE(YEAR(M215:M1016)+3,MONTH(M215:M1016),DAY(M215:M1016)-1)))</f>
        <v>243678</v>
      </c>
      <c r="O215" s="25" t="s">
        <v>631</v>
      </c>
    </row>
    <row r="216" spans="1:15" ht="21">
      <c r="A216" s="41">
        <v>213</v>
      </c>
      <c r="B216" s="38" t="s">
        <v>1842</v>
      </c>
      <c r="C216" s="26" t="s">
        <v>763</v>
      </c>
      <c r="D216" s="143" t="s">
        <v>764</v>
      </c>
      <c r="E216" s="28" t="s">
        <v>1843</v>
      </c>
      <c r="F216" s="28">
        <v>7</v>
      </c>
      <c r="G216" s="28"/>
      <c r="H216" s="28" t="s">
        <v>765</v>
      </c>
      <c r="I216" s="28" t="s">
        <v>751</v>
      </c>
      <c r="J216" s="28" t="s">
        <v>759</v>
      </c>
      <c r="K216" s="27" t="s">
        <v>1208</v>
      </c>
      <c r="L216" s="43"/>
      <c r="M216" s="133">
        <v>242704</v>
      </c>
      <c r="N216" s="136">
        <f>IF(ISBLANK(M216:M1003),"",(DATE(YEAR(M216:M1003)+3,MONTH(M216:M1003),DAY(M216:M1003)-1)))</f>
        <v>243798</v>
      </c>
      <c r="O216" s="144" t="s">
        <v>817</v>
      </c>
    </row>
    <row r="217" spans="1:15" ht="21">
      <c r="A217" s="41">
        <v>214</v>
      </c>
      <c r="B217" s="38" t="s">
        <v>1844</v>
      </c>
      <c r="C217" s="26" t="s">
        <v>766</v>
      </c>
      <c r="D217" s="143" t="s">
        <v>767</v>
      </c>
      <c r="E217" s="28">
        <v>43</v>
      </c>
      <c r="F217" s="28">
        <v>8</v>
      </c>
      <c r="G217" s="28"/>
      <c r="H217" s="28" t="s">
        <v>750</v>
      </c>
      <c r="I217" s="28" t="s">
        <v>751</v>
      </c>
      <c r="J217" s="28" t="s">
        <v>759</v>
      </c>
      <c r="K217" s="27" t="s">
        <v>1208</v>
      </c>
      <c r="L217" s="43"/>
      <c r="M217" s="133">
        <v>242704</v>
      </c>
      <c r="N217" s="136">
        <f>IF(ISBLANK(M217:M1004),"",(DATE(YEAR(M217:M1004)+3,MONTH(M217:M1004),DAY(M217:M1004)-1)))</f>
        <v>243798</v>
      </c>
      <c r="O217" s="144" t="s">
        <v>818</v>
      </c>
    </row>
    <row r="218" spans="1:15" ht="20.25">
      <c r="A218" s="41">
        <v>215</v>
      </c>
      <c r="B218" s="38" t="s">
        <v>1845</v>
      </c>
      <c r="C218" s="1" t="s">
        <v>666</v>
      </c>
      <c r="D218" s="90" t="s">
        <v>667</v>
      </c>
      <c r="E218" s="18" t="s">
        <v>668</v>
      </c>
      <c r="F218" s="107">
        <v>1</v>
      </c>
      <c r="G218" s="107" t="s">
        <v>664</v>
      </c>
      <c r="H218" s="107" t="s">
        <v>669</v>
      </c>
      <c r="I218" s="107" t="s">
        <v>665</v>
      </c>
      <c r="J218" s="107" t="s">
        <v>647</v>
      </c>
      <c r="K218" s="24" t="s">
        <v>1231</v>
      </c>
      <c r="L218" s="145"/>
      <c r="M218" s="121">
        <v>242596</v>
      </c>
      <c r="N218" s="136">
        <f>IF(ISBLANK(M218:M1448),"",(DATE(YEAR(M218:M1448)+3,MONTH(M218:M1448),DAY(M218:M1448)-1)))</f>
        <v>243690</v>
      </c>
      <c r="O218" s="47" t="s">
        <v>713</v>
      </c>
    </row>
    <row r="219" spans="1:15" ht="20.25">
      <c r="A219" s="41">
        <v>216</v>
      </c>
      <c r="B219" s="38" t="s">
        <v>1846</v>
      </c>
      <c r="C219" s="1" t="s">
        <v>670</v>
      </c>
      <c r="D219" s="90" t="s">
        <v>671</v>
      </c>
      <c r="E219" s="107" t="s">
        <v>1847</v>
      </c>
      <c r="F219" s="107">
        <v>3</v>
      </c>
      <c r="G219" s="107"/>
      <c r="H219" s="107" t="s">
        <v>672</v>
      </c>
      <c r="I219" s="107" t="s">
        <v>673</v>
      </c>
      <c r="J219" s="107" t="s">
        <v>647</v>
      </c>
      <c r="K219" s="24" t="s">
        <v>1231</v>
      </c>
      <c r="L219" s="100"/>
      <c r="M219" s="121">
        <v>242596</v>
      </c>
      <c r="N219" s="136">
        <f>IF(ISBLANK(M219:M1449),"",(DATE(YEAR(M219:M1449)+3,MONTH(M219:M1449),DAY(M219:M1449)-1)))</f>
        <v>243690</v>
      </c>
      <c r="O219" s="47" t="s">
        <v>714</v>
      </c>
    </row>
    <row r="220" spans="1:15" ht="20.25">
      <c r="A220" s="41">
        <v>217</v>
      </c>
      <c r="B220" s="38" t="s">
        <v>1848</v>
      </c>
      <c r="C220" s="1" t="s">
        <v>132</v>
      </c>
      <c r="D220" s="5" t="s">
        <v>133</v>
      </c>
      <c r="E220" s="8" t="s">
        <v>134</v>
      </c>
      <c r="F220" s="8">
        <v>1</v>
      </c>
      <c r="G220" s="8"/>
      <c r="H220" s="8" t="s">
        <v>135</v>
      </c>
      <c r="I220" s="8" t="s">
        <v>25</v>
      </c>
      <c r="J220" s="8" t="s">
        <v>23</v>
      </c>
      <c r="K220" s="2" t="s">
        <v>1212</v>
      </c>
      <c r="L220" s="146"/>
      <c r="M220" s="117">
        <v>242596</v>
      </c>
      <c r="N220" s="117">
        <f>IF(ISBLANK(M220:M1027),"",(DATE(YEAR(M220:M1027)+3,MONTH(M220:M1027),DAY(M220:M1027)-1)))</f>
        <v>243690</v>
      </c>
      <c r="O220" s="2" t="s">
        <v>148</v>
      </c>
    </row>
    <row r="221" spans="1:15" ht="21">
      <c r="A221" s="41">
        <v>218</v>
      </c>
      <c r="B221" s="38" t="s">
        <v>1849</v>
      </c>
      <c r="C221" s="26" t="s">
        <v>586</v>
      </c>
      <c r="D221" s="143" t="s">
        <v>587</v>
      </c>
      <c r="E221" s="31" t="s">
        <v>1850</v>
      </c>
      <c r="F221" s="28">
        <v>1</v>
      </c>
      <c r="G221" s="28"/>
      <c r="H221" s="28" t="s">
        <v>588</v>
      </c>
      <c r="I221" s="28" t="s">
        <v>470</v>
      </c>
      <c r="J221" s="28" t="s">
        <v>462</v>
      </c>
      <c r="K221" s="27" t="s">
        <v>1234</v>
      </c>
      <c r="L221" s="100"/>
      <c r="M221" s="121">
        <v>242602</v>
      </c>
      <c r="N221" s="136">
        <f>IF(ISBLANK(M221:M1017),"",(DATE(YEAR(M221:M1017)+3,MONTH(M221:M1017),DAY(M221:M1017)-1)))</f>
        <v>243696</v>
      </c>
      <c r="O221" s="25" t="s">
        <v>632</v>
      </c>
    </row>
    <row r="222" spans="1:15" ht="20.25">
      <c r="A222" s="41">
        <v>219</v>
      </c>
      <c r="B222" s="38" t="s">
        <v>1851</v>
      </c>
      <c r="C222" s="1" t="s">
        <v>954</v>
      </c>
      <c r="D222" s="46" t="s">
        <v>955</v>
      </c>
      <c r="E222" s="8" t="s">
        <v>956</v>
      </c>
      <c r="F222" s="8">
        <v>9</v>
      </c>
      <c r="G222" s="8"/>
      <c r="H222" s="8" t="s">
        <v>957</v>
      </c>
      <c r="I222" s="8" t="s">
        <v>957</v>
      </c>
      <c r="J222" s="8" t="s">
        <v>832</v>
      </c>
      <c r="K222" s="2" t="s">
        <v>1217</v>
      </c>
      <c r="L222" s="100"/>
      <c r="M222" s="147">
        <v>242602</v>
      </c>
      <c r="N222" s="136">
        <f>IF(ISBLANK(M222:M928),"",(DATE(YEAR(M222:M928)+3,MONTH(M222:M928),DAY(M222:M928)-1)))</f>
        <v>243696</v>
      </c>
      <c r="O222" s="52" t="s">
        <v>1016</v>
      </c>
    </row>
    <row r="223" spans="1:15" ht="20.25">
      <c r="A223" s="41">
        <v>220</v>
      </c>
      <c r="B223" s="38" t="s">
        <v>1852</v>
      </c>
      <c r="C223" s="1" t="s">
        <v>958</v>
      </c>
      <c r="D223" s="46" t="s">
        <v>959</v>
      </c>
      <c r="E223" s="8" t="s">
        <v>960</v>
      </c>
      <c r="F223" s="8">
        <v>1</v>
      </c>
      <c r="G223" s="8"/>
      <c r="H223" s="8" t="s">
        <v>961</v>
      </c>
      <c r="I223" s="8" t="s">
        <v>928</v>
      </c>
      <c r="J223" s="8" t="s">
        <v>832</v>
      </c>
      <c r="K223" s="2" t="s">
        <v>1135</v>
      </c>
      <c r="L223" s="148">
        <v>243312</v>
      </c>
      <c r="M223" s="147">
        <v>242602</v>
      </c>
      <c r="N223" s="136">
        <f>IF(ISBLANK(M223:M929),"",(DATE(YEAR(M223:M929)+3,MONTH(M223:M929),DAY(M223:M929)-1)))</f>
        <v>243696</v>
      </c>
      <c r="O223" s="90" t="s">
        <v>1017</v>
      </c>
    </row>
    <row r="224" spans="1:15" ht="21">
      <c r="A224" s="41">
        <v>221</v>
      </c>
      <c r="B224" s="38" t="s">
        <v>1853</v>
      </c>
      <c r="C224" s="36" t="s">
        <v>377</v>
      </c>
      <c r="D224" s="27" t="s">
        <v>12</v>
      </c>
      <c r="E224" s="28" t="s">
        <v>1854</v>
      </c>
      <c r="F224" s="28"/>
      <c r="G224" s="28" t="s">
        <v>356</v>
      </c>
      <c r="H224" s="28" t="s">
        <v>357</v>
      </c>
      <c r="I224" s="28" t="s">
        <v>22</v>
      </c>
      <c r="J224" s="28" t="s">
        <v>324</v>
      </c>
      <c r="K224" s="27" t="s">
        <v>1220</v>
      </c>
      <c r="L224" s="39"/>
      <c r="M224" s="117">
        <v>242277</v>
      </c>
      <c r="N224" s="118">
        <f>IF(ISBLANK(M224:M1246),"",(DATE(YEAR(M224:M1246)+3,MONTH(M224:M1246),DAY(M224:M1246)-1)))</f>
        <v>243372</v>
      </c>
      <c r="O224" s="119" t="s">
        <v>1855</v>
      </c>
    </row>
    <row r="225" spans="1:15" ht="21">
      <c r="A225" s="41">
        <v>222</v>
      </c>
      <c r="B225" s="38" t="s">
        <v>1856</v>
      </c>
      <c r="C225" s="36" t="s">
        <v>1136</v>
      </c>
      <c r="D225" s="29" t="s">
        <v>16</v>
      </c>
      <c r="E225" s="28" t="s">
        <v>1857</v>
      </c>
      <c r="F225" s="28">
        <v>4</v>
      </c>
      <c r="G225" s="28"/>
      <c r="H225" s="28" t="s">
        <v>550</v>
      </c>
      <c r="I225" s="28" t="s">
        <v>496</v>
      </c>
      <c r="J225" s="28" t="s">
        <v>462</v>
      </c>
      <c r="K225" s="27" t="s">
        <v>1234</v>
      </c>
      <c r="L225" s="43"/>
      <c r="M225" s="117">
        <v>242277</v>
      </c>
      <c r="N225" s="118">
        <f>IF(ISBLANK(M225:M1493),"",(DATE(YEAR(M225:M1493)+3,MONTH(M225:M1493),DAY(M225:M1493)-1)))</f>
        <v>243372</v>
      </c>
      <c r="O225" s="29" t="s">
        <v>1858</v>
      </c>
    </row>
    <row r="226" spans="1:15" ht="20.25">
      <c r="A226" s="41">
        <v>223</v>
      </c>
      <c r="B226" s="38" t="s">
        <v>1859</v>
      </c>
      <c r="C226" s="1" t="s">
        <v>674</v>
      </c>
      <c r="D226" s="90" t="s">
        <v>675</v>
      </c>
      <c r="E226" s="107" t="s">
        <v>676</v>
      </c>
      <c r="F226" s="107">
        <v>2</v>
      </c>
      <c r="G226" s="107" t="s">
        <v>67</v>
      </c>
      <c r="H226" s="107" t="s">
        <v>654</v>
      </c>
      <c r="I226" s="107" t="s">
        <v>655</v>
      </c>
      <c r="J226" s="107" t="s">
        <v>647</v>
      </c>
      <c r="K226" s="24" t="s">
        <v>1231</v>
      </c>
      <c r="L226" s="149"/>
      <c r="M226" s="121">
        <v>242672</v>
      </c>
      <c r="N226" s="136">
        <f>IF(ISBLANK(M226:M1450),"",(DATE(YEAR(M226:M1450)+3,MONTH(M226:M1450),DAY(M226:M1450)-1)))</f>
        <v>243766</v>
      </c>
      <c r="O226" s="47" t="s">
        <v>715</v>
      </c>
    </row>
    <row r="227" spans="1:15" ht="20.25">
      <c r="A227" s="41">
        <v>224</v>
      </c>
      <c r="B227" s="38" t="s">
        <v>1860</v>
      </c>
      <c r="C227" s="14" t="s">
        <v>1861</v>
      </c>
      <c r="D227" s="4" t="s">
        <v>15</v>
      </c>
      <c r="E227" s="9" t="s">
        <v>1862</v>
      </c>
      <c r="F227" s="8">
        <v>4</v>
      </c>
      <c r="G227" s="8"/>
      <c r="H227" s="8" t="s">
        <v>59</v>
      </c>
      <c r="I227" s="8" t="s">
        <v>22</v>
      </c>
      <c r="J227" s="8" t="s">
        <v>23</v>
      </c>
      <c r="K227" s="2" t="s">
        <v>1212</v>
      </c>
      <c r="L227" s="9"/>
      <c r="M227" s="117">
        <v>242277</v>
      </c>
      <c r="N227" s="118">
        <f>IF(ISBLANK(M227:M1037),"",(DATE(YEAR(M227:M1037)+3,MONTH(M227:M1037),DAY(M227:M1037)-1)))</f>
        <v>243372</v>
      </c>
      <c r="O227" s="16" t="s">
        <v>1863</v>
      </c>
    </row>
    <row r="228" spans="1:15" ht="20.25">
      <c r="A228" s="41">
        <v>225</v>
      </c>
      <c r="B228" s="38" t="s">
        <v>1864</v>
      </c>
      <c r="C228" s="14" t="s">
        <v>1865</v>
      </c>
      <c r="D228" s="4" t="s">
        <v>15</v>
      </c>
      <c r="E228" s="9" t="s">
        <v>65</v>
      </c>
      <c r="F228" s="8">
        <v>2</v>
      </c>
      <c r="G228" s="8"/>
      <c r="H228" s="8" t="s">
        <v>66</v>
      </c>
      <c r="I228" s="8" t="s">
        <v>66</v>
      </c>
      <c r="J228" s="8" t="s">
        <v>23</v>
      </c>
      <c r="K228" s="2" t="s">
        <v>1212</v>
      </c>
      <c r="L228" s="9"/>
      <c r="M228" s="117">
        <v>242277</v>
      </c>
      <c r="N228" s="118">
        <f>IF(ISBLANK(M228:M1038),"",(DATE(YEAR(M228:M1038)+3,MONTH(M228:M1038),DAY(M228:M1038)-1)))</f>
        <v>243372</v>
      </c>
      <c r="O228" s="16" t="s">
        <v>1866</v>
      </c>
    </row>
    <row r="229" spans="1:15" ht="20.25">
      <c r="A229" s="41">
        <v>226</v>
      </c>
      <c r="B229" s="38" t="s">
        <v>1867</v>
      </c>
      <c r="C229" s="1" t="s">
        <v>962</v>
      </c>
      <c r="D229" s="42" t="s">
        <v>963</v>
      </c>
      <c r="E229" s="9" t="s">
        <v>964</v>
      </c>
      <c r="F229" s="8"/>
      <c r="G229" s="8"/>
      <c r="H229" s="8" t="s">
        <v>965</v>
      </c>
      <c r="I229" s="8" t="s">
        <v>934</v>
      </c>
      <c r="J229" s="8" t="s">
        <v>832</v>
      </c>
      <c r="K229" s="2" t="s">
        <v>1217</v>
      </c>
      <c r="L229" s="74"/>
      <c r="M229" s="121">
        <v>242725</v>
      </c>
      <c r="N229" s="136">
        <f>IF(ISBLANK(M229:M928),"",(DATE(YEAR(M229:M928)+3,MONTH(M229:M928),DAY(M229:M928)-1)))</f>
        <v>243819</v>
      </c>
      <c r="O229" s="47" t="s">
        <v>1018</v>
      </c>
    </row>
    <row r="230" spans="1:15" ht="20.25">
      <c r="A230" s="41">
        <v>227</v>
      </c>
      <c r="B230" s="38" t="s">
        <v>1868</v>
      </c>
      <c r="C230" s="1" t="s">
        <v>677</v>
      </c>
      <c r="D230" s="47" t="s">
        <v>678</v>
      </c>
      <c r="E230" s="107"/>
      <c r="F230" s="107">
        <v>3</v>
      </c>
      <c r="G230" s="107" t="s">
        <v>679</v>
      </c>
      <c r="H230" s="107" t="s">
        <v>654</v>
      </c>
      <c r="I230" s="107" t="s">
        <v>655</v>
      </c>
      <c r="J230" s="107" t="s">
        <v>647</v>
      </c>
      <c r="K230" s="24" t="s">
        <v>1231</v>
      </c>
      <c r="L230" s="149"/>
      <c r="M230" s="121">
        <v>242739</v>
      </c>
      <c r="N230" s="136">
        <f>IF(ISBLANK(M230:M1451),"",(DATE(YEAR(M230:M1451)+3,MONTH(M230:M1451),DAY(M230:M1451)-1)))</f>
        <v>243833</v>
      </c>
      <c r="O230" s="47" t="s">
        <v>716</v>
      </c>
    </row>
    <row r="231" spans="1:15" ht="20.25">
      <c r="A231" s="41">
        <v>228</v>
      </c>
      <c r="B231" s="38" t="s">
        <v>1869</v>
      </c>
      <c r="C231" s="1" t="s">
        <v>680</v>
      </c>
      <c r="D231" s="47" t="s">
        <v>681</v>
      </c>
      <c r="E231" s="107"/>
      <c r="F231" s="107">
        <v>5</v>
      </c>
      <c r="G231" s="107" t="s">
        <v>679</v>
      </c>
      <c r="H231" s="107" t="s">
        <v>654</v>
      </c>
      <c r="I231" s="107" t="s">
        <v>655</v>
      </c>
      <c r="J231" s="107" t="s">
        <v>647</v>
      </c>
      <c r="K231" s="24" t="s">
        <v>1231</v>
      </c>
      <c r="L231" s="149"/>
      <c r="M231" s="121">
        <v>242739</v>
      </c>
      <c r="N231" s="136">
        <f>IF(ISBLANK(M231:M1452),"",(DATE(YEAR(M231:M1452)+3,MONTH(M231:M1452),DAY(M231:M1452)-1)))</f>
        <v>243833</v>
      </c>
      <c r="O231" s="47" t="s">
        <v>717</v>
      </c>
    </row>
    <row r="232" spans="1:15" ht="20.25">
      <c r="A232" s="41">
        <v>229</v>
      </c>
      <c r="B232" s="38" t="s">
        <v>1870</v>
      </c>
      <c r="C232" s="1" t="s">
        <v>966</v>
      </c>
      <c r="D232" s="42" t="s">
        <v>967</v>
      </c>
      <c r="E232" s="8">
        <v>515</v>
      </c>
      <c r="F232" s="8">
        <v>6</v>
      </c>
      <c r="G232" s="8"/>
      <c r="H232" s="8" t="s">
        <v>968</v>
      </c>
      <c r="I232" s="8" t="s">
        <v>957</v>
      </c>
      <c r="J232" s="8" t="s">
        <v>832</v>
      </c>
      <c r="K232" s="2" t="s">
        <v>1217</v>
      </c>
      <c r="L232" s="43"/>
      <c r="M232" s="121">
        <v>242739</v>
      </c>
      <c r="N232" s="136">
        <f>IF(ISBLANK(M232:M929),"",(DATE(YEAR(M232:M929)+3,MONTH(M232:M929),DAY(M232:M929)-1)))</f>
        <v>243833</v>
      </c>
      <c r="O232" s="23" t="s">
        <v>1019</v>
      </c>
    </row>
    <row r="233" spans="1:15" ht="21">
      <c r="A233" s="41">
        <v>230</v>
      </c>
      <c r="B233" s="38" t="s">
        <v>1871</v>
      </c>
      <c r="C233" s="26" t="s">
        <v>589</v>
      </c>
      <c r="D233" s="29" t="s">
        <v>590</v>
      </c>
      <c r="E233" s="28" t="s">
        <v>1872</v>
      </c>
      <c r="F233" s="28">
        <v>2</v>
      </c>
      <c r="G233" s="28"/>
      <c r="H233" s="28" t="s">
        <v>547</v>
      </c>
      <c r="I233" s="28" t="s">
        <v>490</v>
      </c>
      <c r="J233" s="28" t="s">
        <v>462</v>
      </c>
      <c r="K233" s="27" t="s">
        <v>1234</v>
      </c>
      <c r="L233" s="43"/>
      <c r="M233" s="150">
        <v>242763</v>
      </c>
      <c r="N233" s="136">
        <f>IF(ISBLANK(M233:M1018),"",(DATE(YEAR(M233:M1018)+3,MONTH(M233:M1018),DAY(M233:M1018)-1)))</f>
        <v>243857</v>
      </c>
      <c r="O233" s="25" t="s">
        <v>633</v>
      </c>
    </row>
    <row r="234" spans="1:15" ht="21">
      <c r="A234" s="41">
        <v>231</v>
      </c>
      <c r="B234" s="38" t="s">
        <v>1873</v>
      </c>
      <c r="C234" s="26" t="s">
        <v>768</v>
      </c>
      <c r="D234" s="29" t="s">
        <v>769</v>
      </c>
      <c r="E234" s="28">
        <v>2</v>
      </c>
      <c r="F234" s="28">
        <v>8</v>
      </c>
      <c r="G234" s="28"/>
      <c r="H234" s="28" t="s">
        <v>770</v>
      </c>
      <c r="I234" s="28" t="s">
        <v>22</v>
      </c>
      <c r="J234" s="28" t="s">
        <v>759</v>
      </c>
      <c r="K234" s="27" t="s">
        <v>1208</v>
      </c>
      <c r="L234" s="43"/>
      <c r="M234" s="133">
        <v>242763</v>
      </c>
      <c r="N234" s="136">
        <f>IF(ISBLANK(M234:M1005),"",(DATE(YEAR(M234:M1005)+3,MONTH(M234:M1005),DAY(M234:M1005)-1)))</f>
        <v>243857</v>
      </c>
      <c r="O234" s="25" t="s">
        <v>819</v>
      </c>
    </row>
    <row r="235" spans="1:15" ht="21">
      <c r="A235" s="41">
        <v>232</v>
      </c>
      <c r="B235" s="38" t="s">
        <v>1874</v>
      </c>
      <c r="C235" s="26" t="s">
        <v>771</v>
      </c>
      <c r="D235" s="29" t="s">
        <v>772</v>
      </c>
      <c r="E235" s="31" t="s">
        <v>1875</v>
      </c>
      <c r="F235" s="28">
        <v>7</v>
      </c>
      <c r="G235" s="28"/>
      <c r="H235" s="28" t="s">
        <v>773</v>
      </c>
      <c r="I235" s="28" t="s">
        <v>773</v>
      </c>
      <c r="J235" s="28" t="s">
        <v>759</v>
      </c>
      <c r="K235" s="27" t="s">
        <v>1208</v>
      </c>
      <c r="L235" s="43"/>
      <c r="M235" s="133">
        <v>242763</v>
      </c>
      <c r="N235" s="136">
        <f>IF(ISBLANK(M235:M1006),"",(DATE(YEAR(M235:M1006)+3,MONTH(M235:M1006),DAY(M235:M1006)-1)))</f>
        <v>243857</v>
      </c>
      <c r="O235" s="25" t="s">
        <v>820</v>
      </c>
    </row>
    <row r="236" spans="1:15" ht="20.25">
      <c r="A236" s="41">
        <v>233</v>
      </c>
      <c r="B236" s="38" t="s">
        <v>1876</v>
      </c>
      <c r="C236" s="1" t="s">
        <v>969</v>
      </c>
      <c r="D236" s="42" t="s">
        <v>970</v>
      </c>
      <c r="E236" s="9" t="s">
        <v>1877</v>
      </c>
      <c r="F236" s="8">
        <v>1</v>
      </c>
      <c r="G236" s="8" t="s">
        <v>971</v>
      </c>
      <c r="H236" s="8" t="s">
        <v>937</v>
      </c>
      <c r="I236" s="8" t="s">
        <v>937</v>
      </c>
      <c r="J236" s="8" t="s">
        <v>832</v>
      </c>
      <c r="K236" s="2" t="s">
        <v>1217</v>
      </c>
      <c r="L236" s="42"/>
      <c r="M236" s="121">
        <v>242763</v>
      </c>
      <c r="N236" s="136">
        <f>IF(ISBLANK(M236:M931),"",(DATE(YEAR(M236:M931)+3,MONTH(M236:M931),DAY(M236:M931)-1)))</f>
        <v>243857</v>
      </c>
      <c r="O236" s="47" t="s">
        <v>1020</v>
      </c>
    </row>
    <row r="237" spans="1:15" ht="20.25">
      <c r="A237" s="41">
        <v>234</v>
      </c>
      <c r="B237" s="38" t="s">
        <v>1878</v>
      </c>
      <c r="C237" s="14" t="s">
        <v>1879</v>
      </c>
      <c r="D237" s="4" t="s">
        <v>15</v>
      </c>
      <c r="E237" s="8">
        <v>197</v>
      </c>
      <c r="F237" s="8">
        <v>2</v>
      </c>
      <c r="G237" s="8" t="s">
        <v>67</v>
      </c>
      <c r="H237" s="8" t="s">
        <v>68</v>
      </c>
      <c r="I237" s="8" t="s">
        <v>66</v>
      </c>
      <c r="J237" s="8" t="s">
        <v>23</v>
      </c>
      <c r="K237" s="2" t="s">
        <v>1212</v>
      </c>
      <c r="L237" s="9"/>
      <c r="M237" s="117">
        <v>242277</v>
      </c>
      <c r="N237" s="118">
        <f>IF(ISBLANK(M237:M1039),"",(DATE(YEAR(M237:M1039)+3,MONTH(M237:M1039),DAY(M237:M1039)-1)))</f>
        <v>243372</v>
      </c>
      <c r="O237" s="16" t="s">
        <v>1880</v>
      </c>
    </row>
    <row r="238" spans="1:15" ht="21">
      <c r="A238" s="41">
        <v>235</v>
      </c>
      <c r="B238" s="139" t="s">
        <v>1881</v>
      </c>
      <c r="C238" s="151" t="s">
        <v>1882</v>
      </c>
      <c r="D238" s="37" t="s">
        <v>873</v>
      </c>
      <c r="E238" s="28">
        <v>45</v>
      </c>
      <c r="F238" s="28"/>
      <c r="G238" s="28" t="s">
        <v>872</v>
      </c>
      <c r="H238" s="28" t="s">
        <v>833</v>
      </c>
      <c r="I238" s="28" t="s">
        <v>22</v>
      </c>
      <c r="J238" s="28" t="s">
        <v>834</v>
      </c>
      <c r="K238" s="27" t="s">
        <v>1116</v>
      </c>
      <c r="L238" s="136">
        <v>243283</v>
      </c>
      <c r="M238" s="150">
        <v>242766</v>
      </c>
      <c r="N238" s="136">
        <f>IF(ISBLANK(M238:M1007),"",(DATE(YEAR(M238:M1007)+3,MONTH(M238:M1007),DAY(M238:M1007)-1)))</f>
        <v>243860</v>
      </c>
      <c r="O238" s="25" t="s">
        <v>913</v>
      </c>
    </row>
    <row r="239" spans="1:15" ht="20.25">
      <c r="A239" s="41">
        <v>236</v>
      </c>
      <c r="B239" s="38" t="s">
        <v>1883</v>
      </c>
      <c r="C239" s="1" t="s">
        <v>972</v>
      </c>
      <c r="D239" s="42" t="s">
        <v>973</v>
      </c>
      <c r="E239" s="9" t="s">
        <v>974</v>
      </c>
      <c r="F239" s="8">
        <v>7</v>
      </c>
      <c r="G239" s="8"/>
      <c r="H239" s="8" t="s">
        <v>940</v>
      </c>
      <c r="I239" s="8" t="s">
        <v>940</v>
      </c>
      <c r="J239" s="8" t="s">
        <v>832</v>
      </c>
      <c r="K239" s="2" t="s">
        <v>1217</v>
      </c>
      <c r="L239" s="38"/>
      <c r="M239" s="121">
        <v>242779</v>
      </c>
      <c r="N239" s="136">
        <f>IF(ISBLANK(M239:M930),"",(DATE(YEAR(M239:M930)+3,MONTH(M239:M930),DAY(M239:M930)-1)))</f>
        <v>243873</v>
      </c>
      <c r="O239" s="47" t="s">
        <v>1021</v>
      </c>
    </row>
    <row r="240" spans="1:15" ht="20.25">
      <c r="A240" s="41">
        <v>237</v>
      </c>
      <c r="B240" s="38" t="s">
        <v>1884</v>
      </c>
      <c r="C240" s="1" t="s">
        <v>975</v>
      </c>
      <c r="D240" s="42" t="s">
        <v>976</v>
      </c>
      <c r="E240" s="9" t="s">
        <v>1885</v>
      </c>
      <c r="F240" s="8">
        <v>5</v>
      </c>
      <c r="G240" s="8"/>
      <c r="H240" s="8" t="s">
        <v>977</v>
      </c>
      <c r="I240" s="8" t="s">
        <v>978</v>
      </c>
      <c r="J240" s="8" t="s">
        <v>832</v>
      </c>
      <c r="K240" s="2" t="s">
        <v>1217</v>
      </c>
      <c r="L240" s="41"/>
      <c r="M240" s="121">
        <v>242779</v>
      </c>
      <c r="N240" s="136">
        <f>IF(ISBLANK(M240:M931),"",(DATE(YEAR(M240:M931)+3,MONTH(M240:M931),DAY(M240:M931)-1)))</f>
        <v>243873</v>
      </c>
      <c r="O240" s="47" t="s">
        <v>1022</v>
      </c>
    </row>
    <row r="241" spans="1:15" ht="20.25">
      <c r="A241" s="41">
        <v>238</v>
      </c>
      <c r="B241" s="38" t="s">
        <v>1886</v>
      </c>
      <c r="C241" s="1" t="s">
        <v>979</v>
      </c>
      <c r="D241" s="42" t="s">
        <v>980</v>
      </c>
      <c r="E241" s="9" t="s">
        <v>1887</v>
      </c>
      <c r="F241" s="8">
        <v>8</v>
      </c>
      <c r="G241" s="8"/>
      <c r="H241" s="8" t="s">
        <v>981</v>
      </c>
      <c r="I241" s="8" t="s">
        <v>982</v>
      </c>
      <c r="J241" s="8" t="s">
        <v>832</v>
      </c>
      <c r="K241" s="2" t="s">
        <v>1217</v>
      </c>
      <c r="L241" s="74"/>
      <c r="M241" s="147">
        <v>242813</v>
      </c>
      <c r="N241" s="136">
        <f>IF(ISBLANK(M241:M932),"",(DATE(YEAR(M241:M932)+3,MONTH(M241:M932),DAY(M241:M932)-1)))</f>
        <v>243907</v>
      </c>
      <c r="O241" s="47" t="s">
        <v>1023</v>
      </c>
    </row>
    <row r="242" spans="1:15" ht="20.25">
      <c r="A242" s="41">
        <v>239</v>
      </c>
      <c r="B242" s="38" t="s">
        <v>1888</v>
      </c>
      <c r="C242" s="1" t="s">
        <v>90</v>
      </c>
      <c r="D242" s="5" t="s">
        <v>91</v>
      </c>
      <c r="E242" s="8" t="s">
        <v>92</v>
      </c>
      <c r="F242" s="8">
        <v>10</v>
      </c>
      <c r="G242" s="8"/>
      <c r="H242" s="8" t="s">
        <v>49</v>
      </c>
      <c r="I242" s="8" t="s">
        <v>49</v>
      </c>
      <c r="J242" s="8" t="s">
        <v>23</v>
      </c>
      <c r="K242" s="2" t="s">
        <v>1212</v>
      </c>
      <c r="L242" s="6"/>
      <c r="M242" s="117">
        <v>242813</v>
      </c>
      <c r="N242" s="117">
        <f>IF(ISBLANK(M242:M1013),"",(DATE(YEAR(M242:M1013)+3,MONTH(M242:M1013),DAY(M242:M1013)-1)))</f>
        <v>243907</v>
      </c>
      <c r="O242" s="5" t="s">
        <v>142</v>
      </c>
    </row>
    <row r="243" spans="1:15" ht="20.25">
      <c r="A243" s="41">
        <v>240</v>
      </c>
      <c r="B243" s="38" t="s">
        <v>1889</v>
      </c>
      <c r="C243" s="1" t="s">
        <v>93</v>
      </c>
      <c r="D243" s="5" t="s">
        <v>94</v>
      </c>
      <c r="E243" s="8" t="s">
        <v>95</v>
      </c>
      <c r="F243" s="8"/>
      <c r="G243" s="8" t="s">
        <v>96</v>
      </c>
      <c r="H243" s="8" t="s">
        <v>35</v>
      </c>
      <c r="I243" s="8" t="s">
        <v>25</v>
      </c>
      <c r="J243" s="8" t="s">
        <v>23</v>
      </c>
      <c r="K243" s="2" t="s">
        <v>1212</v>
      </c>
      <c r="L243" s="152"/>
      <c r="M243" s="117">
        <v>242813</v>
      </c>
      <c r="N243" s="117">
        <f>IF(ISBLANK(M243:M1014),"",(DATE(YEAR(M243:M1014)+3,MONTH(M243:M1014),DAY(M243:M1014)-1)))</f>
        <v>243907</v>
      </c>
      <c r="O243" s="5" t="s">
        <v>143</v>
      </c>
    </row>
    <row r="244" spans="1:15" ht="20.25">
      <c r="A244" s="41">
        <v>241</v>
      </c>
      <c r="B244" s="38" t="s">
        <v>1890</v>
      </c>
      <c r="C244" s="1" t="s">
        <v>97</v>
      </c>
      <c r="D244" s="5" t="s">
        <v>98</v>
      </c>
      <c r="E244" s="8">
        <v>7</v>
      </c>
      <c r="F244" s="8"/>
      <c r="G244" s="8" t="s">
        <v>89</v>
      </c>
      <c r="H244" s="8" t="s">
        <v>78</v>
      </c>
      <c r="I244" s="8" t="s">
        <v>22</v>
      </c>
      <c r="J244" s="8" t="s">
        <v>23</v>
      </c>
      <c r="K244" s="2" t="s">
        <v>1212</v>
      </c>
      <c r="L244" s="153"/>
      <c r="M244" s="117">
        <v>243149</v>
      </c>
      <c r="N244" s="117">
        <f>IF(ISBLANK(M244:M1015),"",(DATE(YEAR(M244:M1015)+3,MONTH(M244:M1015),DAY(M244:M1015)-1)))</f>
        <v>244244</v>
      </c>
      <c r="O244" s="5" t="s">
        <v>1891</v>
      </c>
    </row>
    <row r="245" spans="1:15" ht="20.25">
      <c r="A245" s="41">
        <v>242</v>
      </c>
      <c r="B245" s="38" t="s">
        <v>1892</v>
      </c>
      <c r="C245" s="14" t="s">
        <v>1149</v>
      </c>
      <c r="D245" s="3" t="s">
        <v>17</v>
      </c>
      <c r="E245" s="9" t="s">
        <v>69</v>
      </c>
      <c r="F245" s="8">
        <v>7</v>
      </c>
      <c r="G245" s="8"/>
      <c r="H245" s="8" t="s">
        <v>70</v>
      </c>
      <c r="I245" s="8" t="s">
        <v>71</v>
      </c>
      <c r="J245" s="8" t="s">
        <v>23</v>
      </c>
      <c r="K245" s="2" t="s">
        <v>1212</v>
      </c>
      <c r="L245" s="9"/>
      <c r="M245" s="117">
        <v>242277</v>
      </c>
      <c r="N245" s="118">
        <f>IF(ISBLANK(M245:M1040),"",(DATE(YEAR(M245:M1040)+3,MONTH(M245:M1040),DAY(M245:M1040)-1)))</f>
        <v>243372</v>
      </c>
      <c r="O245" s="16" t="s">
        <v>1893</v>
      </c>
    </row>
    <row r="246" spans="1:15" ht="20.25">
      <c r="A246" s="41">
        <v>243</v>
      </c>
      <c r="B246" s="38" t="s">
        <v>1894</v>
      </c>
      <c r="C246" s="14" t="s">
        <v>1150</v>
      </c>
      <c r="D246" s="3" t="s">
        <v>17</v>
      </c>
      <c r="E246" s="8" t="s">
        <v>1885</v>
      </c>
      <c r="F246" s="8">
        <v>8</v>
      </c>
      <c r="G246" s="8"/>
      <c r="H246" s="8" t="s">
        <v>49</v>
      </c>
      <c r="I246" s="8" t="s">
        <v>49</v>
      </c>
      <c r="J246" s="8" t="s">
        <v>23</v>
      </c>
      <c r="K246" s="2" t="s">
        <v>1212</v>
      </c>
      <c r="L246" s="9"/>
      <c r="M246" s="117">
        <v>242277</v>
      </c>
      <c r="N246" s="118">
        <f>IF(ISBLANK(M246:M1041),"",(DATE(YEAR(M246:M1041)+3,MONTH(M246:M1041),DAY(M246:M1041)-1)))</f>
        <v>243372</v>
      </c>
      <c r="O246" s="16" t="s">
        <v>1895</v>
      </c>
    </row>
    <row r="247" spans="1:15" ht="20.25">
      <c r="A247" s="41">
        <v>244</v>
      </c>
      <c r="B247" s="38" t="s">
        <v>1896</v>
      </c>
      <c r="C247" s="14" t="s">
        <v>1151</v>
      </c>
      <c r="D247" s="3" t="s">
        <v>17</v>
      </c>
      <c r="E247" s="8">
        <v>74</v>
      </c>
      <c r="F247" s="8"/>
      <c r="G247" s="8" t="s">
        <v>72</v>
      </c>
      <c r="H247" s="8" t="s">
        <v>47</v>
      </c>
      <c r="I247" s="8" t="s">
        <v>47</v>
      </c>
      <c r="J247" s="8" t="s">
        <v>23</v>
      </c>
      <c r="K247" s="2" t="s">
        <v>1212</v>
      </c>
      <c r="L247" s="9"/>
      <c r="M247" s="117">
        <v>242277</v>
      </c>
      <c r="N247" s="118">
        <f>IF(ISBLANK(M247:M1042),"",(DATE(YEAR(M247:M1042)+3,MONTH(M247:M1042),DAY(M247:M1042)-1)))</f>
        <v>243372</v>
      </c>
      <c r="O247" s="16" t="s">
        <v>1897</v>
      </c>
    </row>
    <row r="248" spans="1:15" ht="21">
      <c r="A248" s="41">
        <v>245</v>
      </c>
      <c r="B248" s="38" t="s">
        <v>1898</v>
      </c>
      <c r="C248" s="36" t="s">
        <v>256</v>
      </c>
      <c r="D248" s="3" t="s">
        <v>17</v>
      </c>
      <c r="E248" s="8">
        <v>103</v>
      </c>
      <c r="F248" s="8"/>
      <c r="G248" s="2" t="s">
        <v>257</v>
      </c>
      <c r="H248" s="8" t="s">
        <v>238</v>
      </c>
      <c r="I248" s="8" t="s">
        <v>238</v>
      </c>
      <c r="J248" s="8" t="s">
        <v>236</v>
      </c>
      <c r="K248" s="2" t="s">
        <v>1245</v>
      </c>
      <c r="L248" s="8"/>
      <c r="M248" s="117">
        <v>242277</v>
      </c>
      <c r="N248" s="118">
        <f>IF(ISBLANK(M248:M993),"",(DATE(YEAR(M248:M993)+3,MONTH(M248:M993),DAY(M248:M993)-1)))</f>
        <v>243372</v>
      </c>
      <c r="O248" s="23" t="s">
        <v>1899</v>
      </c>
    </row>
    <row r="249" spans="1:15" ht="21">
      <c r="A249" s="41">
        <v>246</v>
      </c>
      <c r="B249" s="38" t="s">
        <v>1900</v>
      </c>
      <c r="C249" s="36" t="s">
        <v>258</v>
      </c>
      <c r="D249" s="3" t="s">
        <v>17</v>
      </c>
      <c r="E249" s="8">
        <v>429</v>
      </c>
      <c r="F249" s="8">
        <v>8</v>
      </c>
      <c r="G249" s="2"/>
      <c r="H249" s="8" t="s">
        <v>259</v>
      </c>
      <c r="I249" s="8" t="s">
        <v>260</v>
      </c>
      <c r="J249" s="8" t="s">
        <v>236</v>
      </c>
      <c r="K249" s="2" t="s">
        <v>1245</v>
      </c>
      <c r="L249" s="117"/>
      <c r="M249" s="117">
        <v>242277</v>
      </c>
      <c r="N249" s="118">
        <f>IF(ISBLANK(M249:M994),"",(DATE(YEAR(M249:M994)+3,MONTH(M249:M994),DAY(M249:M994)-1)))</f>
        <v>243372</v>
      </c>
      <c r="O249" s="23" t="s">
        <v>1901</v>
      </c>
    </row>
    <row r="250" spans="1:15" ht="21">
      <c r="A250" s="41">
        <v>247</v>
      </c>
      <c r="B250" s="38" t="s">
        <v>1902</v>
      </c>
      <c r="C250" s="36" t="s">
        <v>261</v>
      </c>
      <c r="D250" s="3" t="s">
        <v>17</v>
      </c>
      <c r="E250" s="8" t="s">
        <v>1903</v>
      </c>
      <c r="F250" s="8"/>
      <c r="G250" s="2" t="s">
        <v>67</v>
      </c>
      <c r="H250" s="8" t="s">
        <v>234</v>
      </c>
      <c r="I250" s="8" t="s">
        <v>22</v>
      </c>
      <c r="J250" s="8" t="s">
        <v>236</v>
      </c>
      <c r="K250" s="2" t="s">
        <v>1245</v>
      </c>
      <c r="L250" s="8"/>
      <c r="M250" s="117">
        <v>242277</v>
      </c>
      <c r="N250" s="118">
        <f>IF(ISBLANK(M250:M995),"",(DATE(YEAR(M250:M995)+3,MONTH(M250:M995),DAY(M250:M995)-1)))</f>
        <v>243372</v>
      </c>
      <c r="O250" s="23" t="s">
        <v>1904</v>
      </c>
    </row>
    <row r="251" spans="1:15" ht="21">
      <c r="A251" s="41">
        <v>248</v>
      </c>
      <c r="B251" s="38" t="s">
        <v>1905</v>
      </c>
      <c r="C251" s="36" t="s">
        <v>262</v>
      </c>
      <c r="D251" s="3" t="s">
        <v>17</v>
      </c>
      <c r="E251" s="8">
        <v>103</v>
      </c>
      <c r="F251" s="8">
        <v>4</v>
      </c>
      <c r="G251" s="2"/>
      <c r="H251" s="8" t="s">
        <v>245</v>
      </c>
      <c r="I251" s="8" t="s">
        <v>245</v>
      </c>
      <c r="J251" s="8" t="s">
        <v>236</v>
      </c>
      <c r="K251" s="2" t="s">
        <v>1245</v>
      </c>
      <c r="L251" s="117"/>
      <c r="M251" s="117">
        <v>242277</v>
      </c>
      <c r="N251" s="118">
        <f>IF(ISBLANK(M251:M996),"",(DATE(YEAR(M251:M996)+3,MONTH(M251:M996),DAY(M251:M996)-1)))</f>
        <v>243372</v>
      </c>
      <c r="O251" s="23" t="s">
        <v>1906</v>
      </c>
    </row>
    <row r="252" spans="1:15" ht="21">
      <c r="A252" s="41">
        <v>249</v>
      </c>
      <c r="B252" s="38" t="s">
        <v>1907</v>
      </c>
      <c r="C252" s="36" t="s">
        <v>263</v>
      </c>
      <c r="D252" s="3" t="s">
        <v>17</v>
      </c>
      <c r="E252" s="8">
        <v>71</v>
      </c>
      <c r="F252" s="8">
        <v>4</v>
      </c>
      <c r="G252" s="2"/>
      <c r="H252" s="8" t="s">
        <v>243</v>
      </c>
      <c r="I252" s="8" t="s">
        <v>238</v>
      </c>
      <c r="J252" s="8" t="s">
        <v>236</v>
      </c>
      <c r="K252" s="2" t="s">
        <v>1245</v>
      </c>
      <c r="L252" s="8"/>
      <c r="M252" s="117">
        <v>242277</v>
      </c>
      <c r="N252" s="118">
        <f>IF(ISBLANK(M252:M997),"",(DATE(YEAR(M252:M997)+3,MONTH(M252:M997),DAY(M252:M997)-1)))</f>
        <v>243372</v>
      </c>
      <c r="O252" s="16" t="s">
        <v>1908</v>
      </c>
    </row>
    <row r="253" spans="1:15" ht="21">
      <c r="A253" s="41">
        <v>250</v>
      </c>
      <c r="B253" s="38" t="s">
        <v>1909</v>
      </c>
      <c r="C253" s="36" t="s">
        <v>741</v>
      </c>
      <c r="D253" s="58" t="s">
        <v>17</v>
      </c>
      <c r="E253" s="28" t="s">
        <v>742</v>
      </c>
      <c r="F253" s="28">
        <v>1</v>
      </c>
      <c r="G253" s="28"/>
      <c r="H253" s="28" t="s">
        <v>743</v>
      </c>
      <c r="I253" s="28" t="s">
        <v>733</v>
      </c>
      <c r="J253" s="28" t="s">
        <v>759</v>
      </c>
      <c r="K253" s="27" t="s">
        <v>1208</v>
      </c>
      <c r="L253" s="43"/>
      <c r="M253" s="117">
        <v>242277</v>
      </c>
      <c r="N253" s="118">
        <f t="shared" ref="N253:N259" si="2">IF(ISBLANK(M253:M1015),"",(DATE(YEAR(M253:M1015)+3,MONTH(M253:M1015),DAY(M253:M1015)-1)))</f>
        <v>243372</v>
      </c>
      <c r="O253" s="119" t="s">
        <v>1910</v>
      </c>
    </row>
    <row r="254" spans="1:15" ht="21">
      <c r="A254" s="41">
        <v>251</v>
      </c>
      <c r="B254" s="38" t="s">
        <v>1911</v>
      </c>
      <c r="C254" s="36" t="s">
        <v>744</v>
      </c>
      <c r="D254" s="58" t="s">
        <v>17</v>
      </c>
      <c r="E254" s="28" t="s">
        <v>745</v>
      </c>
      <c r="F254" s="28"/>
      <c r="G254" s="28"/>
      <c r="H254" s="28" t="s">
        <v>746</v>
      </c>
      <c r="I254" s="28" t="s">
        <v>746</v>
      </c>
      <c r="J254" s="28" t="s">
        <v>759</v>
      </c>
      <c r="K254" s="27" t="s">
        <v>1208</v>
      </c>
      <c r="L254" s="43"/>
      <c r="M254" s="117">
        <v>242277</v>
      </c>
      <c r="N254" s="118">
        <f t="shared" si="2"/>
        <v>243372</v>
      </c>
      <c r="O254" s="119" t="s">
        <v>1912</v>
      </c>
    </row>
    <row r="255" spans="1:15" ht="21">
      <c r="A255" s="41">
        <v>252</v>
      </c>
      <c r="B255" s="38" t="s">
        <v>1913</v>
      </c>
      <c r="C255" s="36" t="s">
        <v>747</v>
      </c>
      <c r="D255" s="58" t="s">
        <v>17</v>
      </c>
      <c r="E255" s="28">
        <v>27</v>
      </c>
      <c r="F255" s="28"/>
      <c r="G255" s="28" t="s">
        <v>737</v>
      </c>
      <c r="H255" s="28" t="s">
        <v>737</v>
      </c>
      <c r="I255" s="28" t="s">
        <v>737</v>
      </c>
      <c r="J255" s="28" t="s">
        <v>759</v>
      </c>
      <c r="K255" s="27" t="s">
        <v>1208</v>
      </c>
      <c r="L255" s="43"/>
      <c r="M255" s="117">
        <v>242277</v>
      </c>
      <c r="N255" s="118">
        <f t="shared" si="2"/>
        <v>243372</v>
      </c>
      <c r="O255" s="119" t="s">
        <v>1914</v>
      </c>
    </row>
    <row r="256" spans="1:15" ht="21">
      <c r="A256" s="41">
        <v>253</v>
      </c>
      <c r="B256" s="38" t="s">
        <v>1915</v>
      </c>
      <c r="C256" s="36" t="s">
        <v>748</v>
      </c>
      <c r="D256" s="58" t="s">
        <v>17</v>
      </c>
      <c r="E256" s="28" t="s">
        <v>1916</v>
      </c>
      <c r="F256" s="28">
        <v>6</v>
      </c>
      <c r="G256" s="28"/>
      <c r="H256" s="28" t="s">
        <v>738</v>
      </c>
      <c r="I256" s="28" t="s">
        <v>739</v>
      </c>
      <c r="J256" s="28" t="s">
        <v>759</v>
      </c>
      <c r="K256" s="27" t="s">
        <v>1208</v>
      </c>
      <c r="L256" s="43"/>
      <c r="M256" s="117">
        <v>242277</v>
      </c>
      <c r="N256" s="118">
        <f t="shared" si="2"/>
        <v>243372</v>
      </c>
      <c r="O256" s="119" t="s">
        <v>1917</v>
      </c>
    </row>
    <row r="257" spans="1:15" ht="21">
      <c r="A257" s="41">
        <v>254</v>
      </c>
      <c r="B257" s="38" t="s">
        <v>1918</v>
      </c>
      <c r="C257" s="36" t="s">
        <v>749</v>
      </c>
      <c r="D257" s="58" t="s">
        <v>17</v>
      </c>
      <c r="E257" s="28" t="s">
        <v>1919</v>
      </c>
      <c r="F257" s="28">
        <v>5</v>
      </c>
      <c r="G257" s="28"/>
      <c r="H257" s="28" t="s">
        <v>750</v>
      </c>
      <c r="I257" s="28" t="s">
        <v>751</v>
      </c>
      <c r="J257" s="28" t="s">
        <v>759</v>
      </c>
      <c r="K257" s="27" t="s">
        <v>1208</v>
      </c>
      <c r="L257" s="43"/>
      <c r="M257" s="117">
        <v>242277</v>
      </c>
      <c r="N257" s="118">
        <f t="shared" si="2"/>
        <v>243372</v>
      </c>
      <c r="O257" s="119" t="s">
        <v>1920</v>
      </c>
    </row>
    <row r="258" spans="1:15" ht="21">
      <c r="A258" s="41">
        <v>255</v>
      </c>
      <c r="B258" s="38" t="s">
        <v>1921</v>
      </c>
      <c r="C258" s="36" t="s">
        <v>752</v>
      </c>
      <c r="D258" s="58" t="s">
        <v>17</v>
      </c>
      <c r="E258" s="28" t="s">
        <v>1922</v>
      </c>
      <c r="F258" s="28"/>
      <c r="G258" s="28" t="s">
        <v>753</v>
      </c>
      <c r="H258" s="28" t="s">
        <v>735</v>
      </c>
      <c r="I258" s="28" t="s">
        <v>22</v>
      </c>
      <c r="J258" s="28" t="s">
        <v>759</v>
      </c>
      <c r="K258" s="27" t="s">
        <v>1208</v>
      </c>
      <c r="L258" s="43"/>
      <c r="M258" s="117">
        <v>242277</v>
      </c>
      <c r="N258" s="118">
        <f t="shared" si="2"/>
        <v>243372</v>
      </c>
      <c r="O258" s="119" t="s">
        <v>1923</v>
      </c>
    </row>
    <row r="259" spans="1:15" ht="21">
      <c r="A259" s="41">
        <v>256</v>
      </c>
      <c r="B259" s="123" t="s">
        <v>1924</v>
      </c>
      <c r="C259" s="36" t="s">
        <v>754</v>
      </c>
      <c r="D259" s="29" t="s">
        <v>16</v>
      </c>
      <c r="E259" s="28" t="s">
        <v>755</v>
      </c>
      <c r="F259" s="28"/>
      <c r="G259" s="28"/>
      <c r="H259" s="28" t="s">
        <v>756</v>
      </c>
      <c r="I259" s="28" t="s">
        <v>737</v>
      </c>
      <c r="J259" s="28" t="s">
        <v>759</v>
      </c>
      <c r="K259" s="27" t="s">
        <v>1208</v>
      </c>
      <c r="L259" s="43"/>
      <c r="M259" s="117">
        <v>242277</v>
      </c>
      <c r="N259" s="118">
        <f t="shared" si="2"/>
        <v>243372</v>
      </c>
      <c r="O259" s="119" t="s">
        <v>1925</v>
      </c>
    </row>
    <row r="260" spans="1:15" ht="20.25">
      <c r="A260" s="41">
        <v>257</v>
      </c>
      <c r="B260" s="38" t="s">
        <v>1926</v>
      </c>
      <c r="C260" s="14" t="s">
        <v>1152</v>
      </c>
      <c r="D260" s="3" t="s">
        <v>17</v>
      </c>
      <c r="E260" s="8">
        <v>32</v>
      </c>
      <c r="F260" s="8"/>
      <c r="G260" s="8" t="s">
        <v>73</v>
      </c>
      <c r="H260" s="8" t="s">
        <v>59</v>
      </c>
      <c r="I260" s="8" t="s">
        <v>22</v>
      </c>
      <c r="J260" s="8" t="s">
        <v>23</v>
      </c>
      <c r="K260" s="2" t="s">
        <v>1212</v>
      </c>
      <c r="L260" s="9"/>
      <c r="M260" s="117">
        <v>242277</v>
      </c>
      <c r="N260" s="118">
        <f>IF(ISBLANK(M260:M1043),"",(DATE(YEAR(M260:M1043)+3,MONTH(M260:M1043),DAY(M260:M1043)-1)))</f>
        <v>243372</v>
      </c>
      <c r="O260" s="16" t="s">
        <v>1927</v>
      </c>
    </row>
    <row r="261" spans="1:15" ht="20.25">
      <c r="A261" s="41">
        <v>258</v>
      </c>
      <c r="B261" s="38" t="s">
        <v>1928</v>
      </c>
      <c r="C261" s="14" t="s">
        <v>1153</v>
      </c>
      <c r="D261" s="3" t="s">
        <v>17</v>
      </c>
      <c r="E261" s="9" t="s">
        <v>74</v>
      </c>
      <c r="F261" s="8"/>
      <c r="G261" s="8" t="s">
        <v>26</v>
      </c>
      <c r="H261" s="8" t="s">
        <v>27</v>
      </c>
      <c r="I261" s="8" t="s">
        <v>22</v>
      </c>
      <c r="J261" s="8" t="s">
        <v>23</v>
      </c>
      <c r="K261" s="2" t="s">
        <v>1212</v>
      </c>
      <c r="L261" s="9"/>
      <c r="M261" s="117">
        <v>242277</v>
      </c>
      <c r="N261" s="118">
        <f>IF(ISBLANK(M261:M1044),"",(DATE(YEAR(M261:M1044)+3,MONTH(M261:M1044),DAY(M261:M1044)-1)))</f>
        <v>243372</v>
      </c>
      <c r="O261" s="16" t="s">
        <v>1929</v>
      </c>
    </row>
    <row r="262" spans="1:15" ht="21">
      <c r="A262" s="41">
        <v>259</v>
      </c>
      <c r="B262" s="38" t="s">
        <v>1930</v>
      </c>
      <c r="C262" s="26" t="s">
        <v>416</v>
      </c>
      <c r="D262" s="29" t="s">
        <v>417</v>
      </c>
      <c r="E262" s="28" t="s">
        <v>418</v>
      </c>
      <c r="F262" s="28"/>
      <c r="G262" s="28" t="s">
        <v>419</v>
      </c>
      <c r="H262" s="28" t="s">
        <v>338</v>
      </c>
      <c r="I262" s="28" t="s">
        <v>22</v>
      </c>
      <c r="J262" s="28" t="s">
        <v>324</v>
      </c>
      <c r="K262" s="27" t="s">
        <v>1220</v>
      </c>
      <c r="L262" s="134"/>
      <c r="M262" s="142">
        <v>242914</v>
      </c>
      <c r="N262" s="136">
        <f>IF(ISBLANK(M262:M1017),"",(DATE(YEAR(M262:M1017)+3,MONTH(M262:M1017),DAY(M262:M1017)-1)))</f>
        <v>244008</v>
      </c>
      <c r="O262" s="119" t="s">
        <v>451</v>
      </c>
    </row>
    <row r="263" spans="1:15" ht="20.25">
      <c r="A263" s="41">
        <v>260</v>
      </c>
      <c r="B263" s="38" t="s">
        <v>1931</v>
      </c>
      <c r="C263" s="14" t="s">
        <v>653</v>
      </c>
      <c r="D263" s="3" t="s">
        <v>17</v>
      </c>
      <c r="E263" s="8" t="s">
        <v>1932</v>
      </c>
      <c r="F263" s="8">
        <v>4</v>
      </c>
      <c r="G263" s="8"/>
      <c r="H263" s="8" t="s">
        <v>654</v>
      </c>
      <c r="I263" s="8" t="s">
        <v>655</v>
      </c>
      <c r="J263" s="8" t="s">
        <v>647</v>
      </c>
      <c r="K263" s="2" t="s">
        <v>1231</v>
      </c>
      <c r="L263" s="43"/>
      <c r="M263" s="117">
        <v>242277</v>
      </c>
      <c r="N263" s="118">
        <f>IF(ISBLANK(M263:M998),"",(DATE(YEAR(M263:M998)+3,MONTH(M263:M998),DAY(M263:M998)-1)))</f>
        <v>243372</v>
      </c>
      <c r="O263" s="154" t="s">
        <v>1933</v>
      </c>
    </row>
    <row r="264" spans="1:15" ht="20.25">
      <c r="A264" s="41">
        <v>261</v>
      </c>
      <c r="B264" s="38" t="s">
        <v>1934</v>
      </c>
      <c r="C264" s="14" t="s">
        <v>656</v>
      </c>
      <c r="D264" s="3" t="s">
        <v>17</v>
      </c>
      <c r="E264" s="8" t="s">
        <v>657</v>
      </c>
      <c r="F264" s="8"/>
      <c r="G264" s="8" t="s">
        <v>658</v>
      </c>
      <c r="H264" s="8" t="s">
        <v>650</v>
      </c>
      <c r="I264" s="8" t="s">
        <v>22</v>
      </c>
      <c r="J264" s="8" t="s">
        <v>647</v>
      </c>
      <c r="K264" s="2" t="s">
        <v>1231</v>
      </c>
      <c r="L264" s="43"/>
      <c r="M264" s="117">
        <v>242277</v>
      </c>
      <c r="N264" s="118">
        <f>IF(ISBLANK(M264:M999),"",(DATE(YEAR(M264:M999)+3,MONTH(M264:M999),DAY(M264:M999)-1)))</f>
        <v>243372</v>
      </c>
      <c r="O264" s="154" t="s">
        <v>1935</v>
      </c>
    </row>
    <row r="265" spans="1:15" ht="20.25">
      <c r="A265" s="41">
        <v>262</v>
      </c>
      <c r="B265" s="38" t="s">
        <v>1936</v>
      </c>
      <c r="C265" s="14" t="s">
        <v>659</v>
      </c>
      <c r="D265" s="3" t="s">
        <v>14</v>
      </c>
      <c r="E265" s="8" t="s">
        <v>1937</v>
      </c>
      <c r="F265" s="8">
        <v>4</v>
      </c>
      <c r="G265" s="8"/>
      <c r="H265" s="8" t="s">
        <v>660</v>
      </c>
      <c r="I265" s="8" t="s">
        <v>22</v>
      </c>
      <c r="J265" s="8" t="s">
        <v>647</v>
      </c>
      <c r="K265" s="2" t="s">
        <v>1231</v>
      </c>
      <c r="L265" s="43"/>
      <c r="M265" s="117">
        <v>242277</v>
      </c>
      <c r="N265" s="118">
        <f>IF(ISBLANK(M265:M1000),"",(DATE(YEAR(M265:M1000)+3,MONTH(M265:M1000),DAY(M265:M1000)-1)))</f>
        <v>243372</v>
      </c>
      <c r="O265" s="154" t="s">
        <v>1938</v>
      </c>
    </row>
    <row r="266" spans="1:15" ht="20.25">
      <c r="A266" s="41">
        <v>263</v>
      </c>
      <c r="B266" s="38" t="s">
        <v>1939</v>
      </c>
      <c r="C266" s="14" t="s">
        <v>1154</v>
      </c>
      <c r="D266" s="3" t="s">
        <v>17</v>
      </c>
      <c r="E266" s="9" t="s">
        <v>1940</v>
      </c>
      <c r="F266" s="8">
        <v>12</v>
      </c>
      <c r="G266" s="8"/>
      <c r="H266" s="8" t="s">
        <v>66</v>
      </c>
      <c r="I266" s="8" t="s">
        <v>66</v>
      </c>
      <c r="J266" s="8" t="s">
        <v>23</v>
      </c>
      <c r="K266" s="2" t="s">
        <v>1212</v>
      </c>
      <c r="L266" s="9"/>
      <c r="M266" s="117">
        <v>242277</v>
      </c>
      <c r="N266" s="118">
        <f>IF(ISBLANK(M266:M1045),"",(DATE(YEAR(M266:M1045)+3,MONTH(M266:M1045),DAY(M266:M1045)-1)))</f>
        <v>243372</v>
      </c>
      <c r="O266" s="16" t="s">
        <v>1941</v>
      </c>
    </row>
    <row r="267" spans="1:15" ht="20.25">
      <c r="A267" s="41">
        <v>264</v>
      </c>
      <c r="B267" s="38" t="s">
        <v>1942</v>
      </c>
      <c r="C267" s="1" t="s">
        <v>99</v>
      </c>
      <c r="D267" s="5" t="s">
        <v>100</v>
      </c>
      <c r="E267" s="8">
        <v>1</v>
      </c>
      <c r="F267" s="8">
        <v>11</v>
      </c>
      <c r="G267" s="8"/>
      <c r="H267" s="8" t="s">
        <v>58</v>
      </c>
      <c r="I267" s="8" t="s">
        <v>25</v>
      </c>
      <c r="J267" s="8" t="s">
        <v>23</v>
      </c>
      <c r="K267" s="2" t="s">
        <v>1212</v>
      </c>
      <c r="L267" s="146"/>
      <c r="M267" s="117">
        <v>242960</v>
      </c>
      <c r="N267" s="117">
        <f>IF(ISBLANK(M267:M926),"",(DATE(YEAR(M267:M926)+3,MONTH(M267:M926),DAY(M267:M926)-1)))</f>
        <v>244055</v>
      </c>
      <c r="O267" s="16" t="s">
        <v>1943</v>
      </c>
    </row>
    <row r="268" spans="1:15" ht="21">
      <c r="A268" s="41">
        <v>265</v>
      </c>
      <c r="B268" s="38" t="s">
        <v>1944</v>
      </c>
      <c r="C268" s="36" t="s">
        <v>378</v>
      </c>
      <c r="D268" s="29" t="s">
        <v>16</v>
      </c>
      <c r="E268" s="28" t="s">
        <v>379</v>
      </c>
      <c r="F268" s="28"/>
      <c r="G268" s="28" t="s">
        <v>339</v>
      </c>
      <c r="H268" s="28" t="s">
        <v>338</v>
      </c>
      <c r="I268" s="28" t="s">
        <v>22</v>
      </c>
      <c r="J268" s="28" t="s">
        <v>324</v>
      </c>
      <c r="K268" s="27" t="s">
        <v>1220</v>
      </c>
      <c r="L268" s="39"/>
      <c r="M268" s="117">
        <v>242277</v>
      </c>
      <c r="N268" s="118">
        <f>IF(ISBLANK(M268:M1286),"",(DATE(YEAR(M268:M1286)+3,MONTH(M268:M1286),DAY(M268:M1286)-1)))</f>
        <v>243372</v>
      </c>
      <c r="O268" s="119" t="s">
        <v>1945</v>
      </c>
    </row>
    <row r="269" spans="1:15" ht="21">
      <c r="A269" s="41">
        <v>266</v>
      </c>
      <c r="B269" s="38" t="s">
        <v>1946</v>
      </c>
      <c r="C269" s="26" t="s">
        <v>420</v>
      </c>
      <c r="D269" s="29" t="s">
        <v>421</v>
      </c>
      <c r="E269" s="28" t="s">
        <v>1947</v>
      </c>
      <c r="F269" s="28"/>
      <c r="G269" s="28" t="s">
        <v>422</v>
      </c>
      <c r="H269" s="28" t="s">
        <v>372</v>
      </c>
      <c r="I269" s="28" t="s">
        <v>22</v>
      </c>
      <c r="J269" s="28" t="s">
        <v>324</v>
      </c>
      <c r="K269" s="27" t="s">
        <v>1220</v>
      </c>
      <c r="L269" s="134"/>
      <c r="M269" s="142">
        <v>242963</v>
      </c>
      <c r="N269" s="136">
        <f>IF(ISBLANK(M269:M1018),"",(DATE(YEAR(M269:M1018)+3,MONTH(M269:M1018),DAY(M269:M1018)-1)))</f>
        <v>244058</v>
      </c>
      <c r="O269" s="119" t="s">
        <v>452</v>
      </c>
    </row>
    <row r="270" spans="1:15" ht="21">
      <c r="A270" s="41">
        <v>267</v>
      </c>
      <c r="B270" s="38" t="s">
        <v>1948</v>
      </c>
      <c r="C270" s="26" t="s">
        <v>774</v>
      </c>
      <c r="D270" s="29" t="s">
        <v>775</v>
      </c>
      <c r="E270" s="31" t="s">
        <v>776</v>
      </c>
      <c r="F270" s="28"/>
      <c r="G270" s="28" t="s">
        <v>734</v>
      </c>
      <c r="H270" s="28" t="s">
        <v>735</v>
      </c>
      <c r="I270" s="28" t="s">
        <v>22</v>
      </c>
      <c r="J270" s="28" t="s">
        <v>759</v>
      </c>
      <c r="K270" s="27" t="s">
        <v>1208</v>
      </c>
      <c r="L270" s="100"/>
      <c r="M270" s="133">
        <v>242963</v>
      </c>
      <c r="N270" s="136">
        <f>IF(ISBLANK(M270:M1007),"",(DATE(YEAR(M270:M1007)+3,MONTH(M270:M1007),DAY(M270:M1007)-1)))</f>
        <v>244058</v>
      </c>
      <c r="O270" s="119" t="s">
        <v>821</v>
      </c>
    </row>
    <row r="271" spans="1:15" ht="21">
      <c r="A271" s="41">
        <v>268</v>
      </c>
      <c r="B271" s="38" t="s">
        <v>1949</v>
      </c>
      <c r="C271" s="26" t="s">
        <v>777</v>
      </c>
      <c r="D271" s="29" t="s">
        <v>778</v>
      </c>
      <c r="E271" s="31" t="s">
        <v>1950</v>
      </c>
      <c r="F271" s="28">
        <v>14</v>
      </c>
      <c r="G271" s="28"/>
      <c r="H271" s="28" t="s">
        <v>779</v>
      </c>
      <c r="I271" s="28" t="s">
        <v>737</v>
      </c>
      <c r="J271" s="28" t="s">
        <v>759</v>
      </c>
      <c r="K271" s="27" t="s">
        <v>1208</v>
      </c>
      <c r="L271" s="100"/>
      <c r="M271" s="133">
        <v>242976</v>
      </c>
      <c r="N271" s="136">
        <f>IF(ISBLANK(M271:M1008),"",(DATE(YEAR(M271:M1008)+3,MONTH(M271:M1008),DAY(M271:M1008)-1)))</f>
        <v>244071</v>
      </c>
      <c r="O271" s="119" t="s">
        <v>822</v>
      </c>
    </row>
    <row r="272" spans="1:15" ht="21">
      <c r="A272" s="41">
        <v>269</v>
      </c>
      <c r="B272" s="38" t="s">
        <v>1951</v>
      </c>
      <c r="C272" s="26" t="s">
        <v>780</v>
      </c>
      <c r="D272" s="29" t="s">
        <v>781</v>
      </c>
      <c r="E272" s="31" t="s">
        <v>1952</v>
      </c>
      <c r="F272" s="28">
        <v>6</v>
      </c>
      <c r="G272" s="28"/>
      <c r="H272" s="28" t="s">
        <v>782</v>
      </c>
      <c r="I272" s="28" t="s">
        <v>773</v>
      </c>
      <c r="J272" s="28" t="s">
        <v>759</v>
      </c>
      <c r="K272" s="27" t="s">
        <v>1208</v>
      </c>
      <c r="L272" s="100"/>
      <c r="M272" s="133">
        <v>242976</v>
      </c>
      <c r="N272" s="136">
        <f>IF(ISBLANK(M272:M1009),"",(DATE(YEAR(M272:M1009)+3,MONTH(M272:M1009),DAY(M272:M1009)-1)))</f>
        <v>244071</v>
      </c>
      <c r="O272" s="119" t="s">
        <v>823</v>
      </c>
    </row>
    <row r="273" spans="1:15" ht="20.25">
      <c r="A273" s="41">
        <v>270</v>
      </c>
      <c r="B273" s="38" t="s">
        <v>1953</v>
      </c>
      <c r="C273" s="14" t="s">
        <v>1155</v>
      </c>
      <c r="D273" s="3" t="s">
        <v>17</v>
      </c>
      <c r="E273" s="8" t="s">
        <v>1954</v>
      </c>
      <c r="F273" s="8">
        <v>3</v>
      </c>
      <c r="G273" s="8"/>
      <c r="H273" s="8" t="s">
        <v>57</v>
      </c>
      <c r="I273" s="8" t="s">
        <v>57</v>
      </c>
      <c r="J273" s="8" t="s">
        <v>23</v>
      </c>
      <c r="K273" s="2" t="s">
        <v>1212</v>
      </c>
      <c r="L273" s="6"/>
      <c r="M273" s="117">
        <v>242277</v>
      </c>
      <c r="N273" s="118">
        <f>IF(ISBLANK(M273:M1046),"",(DATE(YEAR(M273:M1046)+3,MONTH(M273:M1046),DAY(M273:M1046)-1)))</f>
        <v>243372</v>
      </c>
      <c r="O273" s="16" t="s">
        <v>1955</v>
      </c>
    </row>
    <row r="274" spans="1:15" ht="20.25">
      <c r="A274" s="41">
        <v>271</v>
      </c>
      <c r="B274" s="38" t="s">
        <v>1956</v>
      </c>
      <c r="C274" s="1" t="s">
        <v>101</v>
      </c>
      <c r="D274" s="5" t="s">
        <v>102</v>
      </c>
      <c r="E274" s="9" t="s">
        <v>1957</v>
      </c>
      <c r="F274" s="8">
        <v>2</v>
      </c>
      <c r="G274" s="8"/>
      <c r="H274" s="8" t="s">
        <v>103</v>
      </c>
      <c r="I274" s="8" t="s">
        <v>25</v>
      </c>
      <c r="J274" s="8" t="s">
        <v>23</v>
      </c>
      <c r="K274" s="2" t="s">
        <v>1212</v>
      </c>
      <c r="L274" s="155"/>
      <c r="M274" s="117">
        <v>242976</v>
      </c>
      <c r="N274" s="117">
        <f>IF(ISBLANK(M274:M1017),"",(DATE(YEAR(M274:M1017)+3,MONTH(M274:M1017),DAY(M274:M1017)-1)))</f>
        <v>244071</v>
      </c>
      <c r="O274" s="16" t="s">
        <v>144</v>
      </c>
    </row>
    <row r="275" spans="1:15" ht="21">
      <c r="A275" s="41">
        <v>272</v>
      </c>
      <c r="B275" s="139" t="s">
        <v>1958</v>
      </c>
      <c r="C275" s="140" t="s">
        <v>874</v>
      </c>
      <c r="D275" s="29" t="s">
        <v>875</v>
      </c>
      <c r="E275" s="31" t="s">
        <v>1959</v>
      </c>
      <c r="F275" s="28"/>
      <c r="G275" s="28" t="s">
        <v>351</v>
      </c>
      <c r="H275" s="28" t="s">
        <v>833</v>
      </c>
      <c r="I275" s="28" t="s">
        <v>22</v>
      </c>
      <c r="J275" s="28" t="s">
        <v>834</v>
      </c>
      <c r="K275" s="27" t="s">
        <v>1116</v>
      </c>
      <c r="L275" s="141">
        <v>243283</v>
      </c>
      <c r="M275" s="133">
        <v>242976</v>
      </c>
      <c r="N275" s="136">
        <f>IF(ISBLANK(M275:M1008),"",(DATE(YEAR(M275:M1008)+3,MONTH(M275:M1008),DAY(M275:M1008)-1)))</f>
        <v>244071</v>
      </c>
      <c r="O275" s="50" t="s">
        <v>914</v>
      </c>
    </row>
    <row r="276" spans="1:15" ht="21">
      <c r="A276" s="41">
        <v>273</v>
      </c>
      <c r="B276" s="139" t="s">
        <v>1960</v>
      </c>
      <c r="C276" s="140" t="s">
        <v>876</v>
      </c>
      <c r="D276" s="29" t="s">
        <v>877</v>
      </c>
      <c r="E276" s="28" t="s">
        <v>1961</v>
      </c>
      <c r="F276" s="28">
        <v>6</v>
      </c>
      <c r="G276" s="28"/>
      <c r="H276" s="28" t="s">
        <v>878</v>
      </c>
      <c r="I276" s="28" t="s">
        <v>22</v>
      </c>
      <c r="J276" s="28" t="s">
        <v>834</v>
      </c>
      <c r="K276" s="27" t="s">
        <v>1116</v>
      </c>
      <c r="L276" s="141">
        <v>243283</v>
      </c>
      <c r="M276" s="133">
        <v>242976</v>
      </c>
      <c r="N276" s="136">
        <f>IF(ISBLANK(M276:M1009),"",(DATE(YEAR(M276:M1009)+3,MONTH(M276:M1009),DAY(M276:M1009)-1)))</f>
        <v>244071</v>
      </c>
      <c r="O276" s="50" t="s">
        <v>915</v>
      </c>
    </row>
    <row r="277" spans="1:15" ht="21">
      <c r="A277" s="41">
        <v>274</v>
      </c>
      <c r="B277" s="139" t="s">
        <v>1962</v>
      </c>
      <c r="C277" s="140" t="s">
        <v>879</v>
      </c>
      <c r="D277" s="29" t="s">
        <v>880</v>
      </c>
      <c r="E277" s="28">
        <v>67</v>
      </c>
      <c r="F277" s="28">
        <v>7</v>
      </c>
      <c r="G277" s="28"/>
      <c r="H277" s="28" t="s">
        <v>839</v>
      </c>
      <c r="I277" s="28" t="s">
        <v>840</v>
      </c>
      <c r="J277" s="28" t="s">
        <v>834</v>
      </c>
      <c r="K277" s="27" t="s">
        <v>1116</v>
      </c>
      <c r="L277" s="141">
        <v>243283</v>
      </c>
      <c r="M277" s="133">
        <v>242976</v>
      </c>
      <c r="N277" s="136">
        <f>IF(ISBLANK(M277:M1010),"",(DATE(YEAR(M277:M1010)+3,MONTH(M277:M1010),DAY(M277:M1010)-1)))</f>
        <v>244071</v>
      </c>
      <c r="O277" s="50" t="s">
        <v>916</v>
      </c>
    </row>
    <row r="278" spans="1:15" ht="21">
      <c r="A278" s="41">
        <v>275</v>
      </c>
      <c r="B278" s="38" t="s">
        <v>1963</v>
      </c>
      <c r="C278" s="36" t="s">
        <v>176</v>
      </c>
      <c r="D278" s="126" t="s">
        <v>17</v>
      </c>
      <c r="E278" s="31" t="s">
        <v>177</v>
      </c>
      <c r="F278" s="28"/>
      <c r="G278" s="28" t="s">
        <v>152</v>
      </c>
      <c r="H278" s="28" t="s">
        <v>167</v>
      </c>
      <c r="I278" s="28" t="s">
        <v>22</v>
      </c>
      <c r="J278" s="28" t="s">
        <v>152</v>
      </c>
      <c r="K278" s="27" t="s">
        <v>1205</v>
      </c>
      <c r="L278" s="116"/>
      <c r="M278" s="117">
        <v>242277</v>
      </c>
      <c r="N278" s="118">
        <f>IF(ISBLANK(M278:M1001),"",(DATE(YEAR(M278:M1001)+3,MONTH(M278:M1001),DAY(M278:M1001)-1)))</f>
        <v>243372</v>
      </c>
      <c r="O278" s="35" t="s">
        <v>1964</v>
      </c>
    </row>
    <row r="279" spans="1:15" ht="21">
      <c r="A279" s="41">
        <v>276</v>
      </c>
      <c r="B279" s="38" t="s">
        <v>1965</v>
      </c>
      <c r="C279" s="36" t="s">
        <v>178</v>
      </c>
      <c r="D279" s="126" t="s">
        <v>17</v>
      </c>
      <c r="E279" s="28">
        <v>67</v>
      </c>
      <c r="F279" s="28"/>
      <c r="G279" s="28" t="s">
        <v>179</v>
      </c>
      <c r="H279" s="28" t="s">
        <v>180</v>
      </c>
      <c r="I279" s="28" t="s">
        <v>180</v>
      </c>
      <c r="J279" s="28" t="s">
        <v>152</v>
      </c>
      <c r="K279" s="27" t="s">
        <v>1205</v>
      </c>
      <c r="L279" s="116"/>
      <c r="M279" s="117">
        <v>242277</v>
      </c>
      <c r="N279" s="118">
        <f>IF(ISBLANK(M279:M989),"",(DATE(YEAR(M279:M989)+3,MONTH(M279:M989),DAY(M279:M989)-1)))</f>
        <v>243372</v>
      </c>
      <c r="O279" s="35" t="s">
        <v>1966</v>
      </c>
    </row>
    <row r="280" spans="1:15" ht="21">
      <c r="A280" s="41">
        <v>277</v>
      </c>
      <c r="B280" s="38" t="s">
        <v>1967</v>
      </c>
      <c r="C280" s="26" t="s">
        <v>188</v>
      </c>
      <c r="D280" s="29" t="s">
        <v>189</v>
      </c>
      <c r="E280" s="31" t="s">
        <v>210</v>
      </c>
      <c r="F280" s="28">
        <v>4</v>
      </c>
      <c r="G280" s="28"/>
      <c r="H280" s="28" t="s">
        <v>211</v>
      </c>
      <c r="I280" s="28" t="s">
        <v>154</v>
      </c>
      <c r="J280" s="28" t="s">
        <v>152</v>
      </c>
      <c r="K280" s="27" t="s">
        <v>1205</v>
      </c>
      <c r="L280" s="156"/>
      <c r="M280" s="133">
        <v>242977</v>
      </c>
      <c r="N280" s="118">
        <f>IF(ISBLANK(M280:M990),"",(DATE(YEAR(M280:M990)+3,MONTH(M280:M990),DAY(M280:M990)-1)))</f>
        <v>244072</v>
      </c>
      <c r="O280" s="119" t="s">
        <v>224</v>
      </c>
    </row>
    <row r="281" spans="1:15" ht="21">
      <c r="A281" s="41">
        <v>278</v>
      </c>
      <c r="B281" s="38" t="s">
        <v>1968</v>
      </c>
      <c r="C281" s="26" t="s">
        <v>190</v>
      </c>
      <c r="D281" s="29" t="s">
        <v>191</v>
      </c>
      <c r="E281" s="28" t="s">
        <v>212</v>
      </c>
      <c r="F281" s="28">
        <v>4</v>
      </c>
      <c r="G281" s="28"/>
      <c r="H281" s="28" t="s">
        <v>161</v>
      </c>
      <c r="I281" s="28" t="s">
        <v>154</v>
      </c>
      <c r="J281" s="28" t="s">
        <v>152</v>
      </c>
      <c r="K281" s="27" t="s">
        <v>1205</v>
      </c>
      <c r="L281" s="156"/>
      <c r="M281" s="133">
        <v>242977</v>
      </c>
      <c r="N281" s="118">
        <f>IF(ISBLANK(M281:M991),"",(DATE(YEAR(M281:M991)+3,MONTH(M281:M991),DAY(M281:M991)-1)))</f>
        <v>244072</v>
      </c>
      <c r="O281" s="119" t="s">
        <v>225</v>
      </c>
    </row>
    <row r="282" spans="1:15" ht="21">
      <c r="A282" s="41">
        <v>279</v>
      </c>
      <c r="B282" s="38" t="s">
        <v>1969</v>
      </c>
      <c r="C282" s="26" t="s">
        <v>192</v>
      </c>
      <c r="D282" s="29" t="s">
        <v>193</v>
      </c>
      <c r="E282" s="31"/>
      <c r="F282" s="28"/>
      <c r="G282" s="28" t="s">
        <v>213</v>
      </c>
      <c r="H282" s="28" t="s">
        <v>167</v>
      </c>
      <c r="I282" s="28" t="s">
        <v>22</v>
      </c>
      <c r="J282" s="28" t="s">
        <v>152</v>
      </c>
      <c r="K282" s="27" t="s">
        <v>1205</v>
      </c>
      <c r="L282" s="156"/>
      <c r="M282" s="133">
        <v>242977</v>
      </c>
      <c r="N282" s="118">
        <f>IF(ISBLANK(M282:M992),"",(DATE(YEAR(M282:M992)+3,MONTH(M282:M992),DAY(M282:M992)-1)))</f>
        <v>244072</v>
      </c>
      <c r="O282" s="119" t="s">
        <v>226</v>
      </c>
    </row>
    <row r="283" spans="1:15" ht="20.25">
      <c r="A283" s="41">
        <v>280</v>
      </c>
      <c r="B283" s="38" t="s">
        <v>1970</v>
      </c>
      <c r="C283" s="1" t="s">
        <v>983</v>
      </c>
      <c r="D283" s="42" t="s">
        <v>984</v>
      </c>
      <c r="E283" s="9" t="s">
        <v>985</v>
      </c>
      <c r="F283" s="8">
        <v>10</v>
      </c>
      <c r="G283" s="8"/>
      <c r="H283" s="8" t="s">
        <v>942</v>
      </c>
      <c r="I283" s="8" t="s">
        <v>22</v>
      </c>
      <c r="J283" s="8" t="s">
        <v>832</v>
      </c>
      <c r="K283" s="2" t="s">
        <v>1217</v>
      </c>
      <c r="L283" s="38"/>
      <c r="M283" s="121">
        <v>242671</v>
      </c>
      <c r="N283" s="136">
        <f>IF(ISBLANK(M283:M957),"",(DATE(YEAR(M283:M957)+3,MONTH(M283:M957),DAY(M283:M957)-1)))</f>
        <v>243765</v>
      </c>
      <c r="O283" s="23" t="s">
        <v>1024</v>
      </c>
    </row>
    <row r="284" spans="1:15" ht="20.25">
      <c r="A284" s="41">
        <v>281</v>
      </c>
      <c r="B284" s="38" t="s">
        <v>1971</v>
      </c>
      <c r="C284" s="1" t="s">
        <v>986</v>
      </c>
      <c r="D284" s="42" t="s">
        <v>987</v>
      </c>
      <c r="E284" s="9" t="s">
        <v>1972</v>
      </c>
      <c r="F284" s="8">
        <v>7</v>
      </c>
      <c r="G284" s="8"/>
      <c r="H284" s="8" t="s">
        <v>982</v>
      </c>
      <c r="I284" s="8" t="s">
        <v>982</v>
      </c>
      <c r="J284" s="8" t="s">
        <v>832</v>
      </c>
      <c r="K284" s="2" t="s">
        <v>1217</v>
      </c>
      <c r="L284" s="74"/>
      <c r="M284" s="121">
        <v>242674</v>
      </c>
      <c r="N284" s="136">
        <f>IF(ISBLANK(M284:M958),"",(DATE(YEAR(M284:M958)+3,MONTH(M284:M958),DAY(M284:M958)-1)))</f>
        <v>243768</v>
      </c>
      <c r="O284" s="23" t="s">
        <v>1025</v>
      </c>
    </row>
    <row r="285" spans="1:15" ht="21">
      <c r="A285" s="41">
        <v>282</v>
      </c>
      <c r="B285" s="38" t="s">
        <v>1973</v>
      </c>
      <c r="C285" s="26" t="s">
        <v>1974</v>
      </c>
      <c r="D285" s="46" t="s">
        <v>270</v>
      </c>
      <c r="E285" s="9" t="s">
        <v>1875</v>
      </c>
      <c r="F285" s="8">
        <v>4</v>
      </c>
      <c r="G285" s="2"/>
      <c r="H285" s="8" t="s">
        <v>271</v>
      </c>
      <c r="I285" s="8" t="s">
        <v>260</v>
      </c>
      <c r="J285" s="8" t="s">
        <v>236</v>
      </c>
      <c r="K285" s="2" t="s">
        <v>1245</v>
      </c>
      <c r="L285" s="117"/>
      <c r="M285" s="121">
        <v>243052</v>
      </c>
      <c r="N285" s="136" t="e">
        <f ca="1">IF(ISBLANK(N226:N1450),"",(DATE(YEAR(N226:N1450)+3,MONTH(N226:N1450),DAY(N226:N1450)-1)))</f>
        <v>#VALUE!</v>
      </c>
      <c r="O285" s="23" t="s">
        <v>311</v>
      </c>
    </row>
    <row r="286" spans="1:15" ht="21">
      <c r="A286" s="41">
        <v>283</v>
      </c>
      <c r="B286" s="38" t="s">
        <v>1975</v>
      </c>
      <c r="C286" s="26" t="s">
        <v>272</v>
      </c>
      <c r="D286" s="2" t="s">
        <v>273</v>
      </c>
      <c r="E286" s="8">
        <v>305</v>
      </c>
      <c r="F286" s="8">
        <v>3</v>
      </c>
      <c r="G286" s="2"/>
      <c r="H286" s="8" t="s">
        <v>271</v>
      </c>
      <c r="I286" s="8" t="s">
        <v>260</v>
      </c>
      <c r="J286" s="8" t="s">
        <v>236</v>
      </c>
      <c r="K286" s="2" t="s">
        <v>1245</v>
      </c>
      <c r="L286" s="117"/>
      <c r="M286" s="121">
        <v>243052</v>
      </c>
      <c r="N286" s="136" t="e">
        <f ca="1">IF(ISBLANK(N230:N1451),"",(DATE(YEAR(N230:N1451)+3,MONTH(N230:N1451),DAY(N230:N1451)-1)))</f>
        <v>#VALUE!</v>
      </c>
      <c r="O286" s="23" t="s">
        <v>312</v>
      </c>
    </row>
    <row r="287" spans="1:15" ht="21">
      <c r="A287" s="41">
        <v>284</v>
      </c>
      <c r="B287" s="38" t="s">
        <v>1976</v>
      </c>
      <c r="C287" s="26" t="s">
        <v>274</v>
      </c>
      <c r="D287" s="42" t="s">
        <v>275</v>
      </c>
      <c r="E287" s="9" t="s">
        <v>1977</v>
      </c>
      <c r="F287" s="8">
        <v>6</v>
      </c>
      <c r="G287" s="2"/>
      <c r="H287" s="8" t="s">
        <v>276</v>
      </c>
      <c r="I287" s="8" t="s">
        <v>238</v>
      </c>
      <c r="J287" s="8" t="s">
        <v>236</v>
      </c>
      <c r="K287" s="2" t="s">
        <v>1245</v>
      </c>
      <c r="L287" s="117"/>
      <c r="M287" s="121">
        <v>243052</v>
      </c>
      <c r="N287" s="136" t="e">
        <f ca="1">IF(ISBLANK(N231:N1452),"",(DATE(YEAR(N231:N1452)+3,MONTH(N231:N1452),DAY(N231:N1452)-1)))</f>
        <v>#VALUE!</v>
      </c>
      <c r="O287" s="23" t="s">
        <v>313</v>
      </c>
    </row>
    <row r="288" spans="1:15" ht="21">
      <c r="A288" s="41">
        <v>285</v>
      </c>
      <c r="B288" s="38" t="s">
        <v>1978</v>
      </c>
      <c r="C288" s="26" t="s">
        <v>277</v>
      </c>
      <c r="D288" s="46" t="s">
        <v>278</v>
      </c>
      <c r="E288" s="9" t="s">
        <v>1979</v>
      </c>
      <c r="F288" s="8">
        <v>8</v>
      </c>
      <c r="G288" s="2"/>
      <c r="H288" s="8" t="s">
        <v>259</v>
      </c>
      <c r="I288" s="8" t="s">
        <v>260</v>
      </c>
      <c r="J288" s="8" t="s">
        <v>236</v>
      </c>
      <c r="K288" s="2" t="s">
        <v>1245</v>
      </c>
      <c r="L288" s="117"/>
      <c r="M288" s="121">
        <v>243052</v>
      </c>
      <c r="N288" s="136" t="e">
        <f>IF(ISBLANK(N323:N1453),"",(DATE(YEAR(N323:N1453)+3,MONTH(N323:N1453),DAY(N323:N1453)-1)))</f>
        <v>#VALUE!</v>
      </c>
      <c r="O288" s="23" t="s">
        <v>314</v>
      </c>
    </row>
    <row r="289" spans="1:15" ht="21">
      <c r="A289" s="41">
        <v>286</v>
      </c>
      <c r="B289" s="38" t="s">
        <v>1980</v>
      </c>
      <c r="C289" s="36" t="s">
        <v>556</v>
      </c>
      <c r="D289" s="29" t="s">
        <v>16</v>
      </c>
      <c r="E289" s="31" t="s">
        <v>1981</v>
      </c>
      <c r="F289" s="28">
        <v>4</v>
      </c>
      <c r="G289" s="28"/>
      <c r="H289" s="28" t="s">
        <v>502</v>
      </c>
      <c r="I289" s="28" t="s">
        <v>503</v>
      </c>
      <c r="J289" s="28" t="s">
        <v>462</v>
      </c>
      <c r="K289" s="27" t="s">
        <v>1234</v>
      </c>
      <c r="L289" s="43"/>
      <c r="M289" s="117">
        <v>242277</v>
      </c>
      <c r="N289" s="118">
        <f>IF(ISBLANK(M289:M1494),"",(DATE(YEAR(M289:M1494)+3,MONTH(M289:M1494),DAY(M289:M1494)-1)))</f>
        <v>243372</v>
      </c>
      <c r="O289" s="35" t="s">
        <v>1982</v>
      </c>
    </row>
    <row r="290" spans="1:15" ht="20.25">
      <c r="A290" s="41">
        <v>287</v>
      </c>
      <c r="B290" s="38" t="s">
        <v>1983</v>
      </c>
      <c r="C290" s="14" t="s">
        <v>1158</v>
      </c>
      <c r="D290" s="3" t="s">
        <v>17</v>
      </c>
      <c r="E290" s="9" t="s">
        <v>1984</v>
      </c>
      <c r="F290" s="8">
        <v>1</v>
      </c>
      <c r="G290" s="8"/>
      <c r="H290" s="8" t="s">
        <v>28</v>
      </c>
      <c r="I290" s="8" t="s">
        <v>28</v>
      </c>
      <c r="J290" s="8" t="s">
        <v>23</v>
      </c>
      <c r="K290" s="2" t="s">
        <v>1212</v>
      </c>
      <c r="L290" s="9"/>
      <c r="M290" s="117">
        <v>242277</v>
      </c>
      <c r="N290" s="118">
        <f>IF(ISBLANK(M290:M1049),"",(DATE(YEAR(M290:M1049)+3,MONTH(M290:M1049),DAY(M290:M1049)-1)))</f>
        <v>243372</v>
      </c>
      <c r="O290" s="16" t="s">
        <v>1985</v>
      </c>
    </row>
    <row r="291" spans="1:15" ht="20.25">
      <c r="A291" s="41">
        <v>288</v>
      </c>
      <c r="B291" s="38" t="s">
        <v>1986</v>
      </c>
      <c r="C291" s="14" t="s">
        <v>1156</v>
      </c>
      <c r="D291" s="3" t="s">
        <v>17</v>
      </c>
      <c r="E291" s="9" t="s">
        <v>75</v>
      </c>
      <c r="F291" s="8"/>
      <c r="G291" s="8" t="s">
        <v>76</v>
      </c>
      <c r="H291" s="8" t="s">
        <v>56</v>
      </c>
      <c r="I291" s="8" t="s">
        <v>56</v>
      </c>
      <c r="J291" s="8" t="s">
        <v>23</v>
      </c>
      <c r="K291" s="2" t="s">
        <v>1212</v>
      </c>
      <c r="L291" s="9"/>
      <c r="M291" s="117">
        <v>242277</v>
      </c>
      <c r="N291" s="118">
        <f>IF(ISBLANK(M291:M1047),"",(DATE(YEAR(M291:M1047)+3,MONTH(M291:M1047),DAY(M291:M1047)-1)))</f>
        <v>243372</v>
      </c>
      <c r="O291" s="16" t="s">
        <v>1987</v>
      </c>
    </row>
    <row r="292" spans="1:15" ht="20.25">
      <c r="A292" s="41">
        <v>289</v>
      </c>
      <c r="B292" s="38" t="s">
        <v>1988</v>
      </c>
      <c r="C292" s="14" t="s">
        <v>1157</v>
      </c>
      <c r="D292" s="3" t="s">
        <v>17</v>
      </c>
      <c r="E292" s="9" t="s">
        <v>1989</v>
      </c>
      <c r="F292" s="8">
        <v>1</v>
      </c>
      <c r="G292" s="8"/>
      <c r="H292" s="8" t="s">
        <v>50</v>
      </c>
      <c r="I292" s="8" t="s">
        <v>51</v>
      </c>
      <c r="J292" s="8" t="s">
        <v>23</v>
      </c>
      <c r="K292" s="2" t="s">
        <v>1212</v>
      </c>
      <c r="L292" s="9"/>
      <c r="M292" s="117">
        <v>242277</v>
      </c>
      <c r="N292" s="118">
        <f>IF(ISBLANK(M292:M1048),"",(DATE(YEAR(M292:M1048)+3,MONTH(M292:M1048),DAY(M292:M1048)-1)))</f>
        <v>243372</v>
      </c>
      <c r="O292" s="16" t="s">
        <v>1990</v>
      </c>
    </row>
    <row r="293" spans="1:15" ht="21">
      <c r="A293" s="41">
        <v>290</v>
      </c>
      <c r="B293" s="38" t="s">
        <v>1991</v>
      </c>
      <c r="C293" s="140" t="s">
        <v>881</v>
      </c>
      <c r="D293" s="29" t="s">
        <v>882</v>
      </c>
      <c r="E293" s="31" t="s">
        <v>1992</v>
      </c>
      <c r="F293" s="28"/>
      <c r="G293" s="28" t="s">
        <v>67</v>
      </c>
      <c r="H293" s="28" t="s">
        <v>838</v>
      </c>
      <c r="I293" s="28" t="s">
        <v>838</v>
      </c>
      <c r="J293" s="28" t="s">
        <v>834</v>
      </c>
      <c r="K293" s="27" t="s">
        <v>1118</v>
      </c>
      <c r="L293" s="117"/>
      <c r="M293" s="133">
        <v>243122</v>
      </c>
      <c r="N293" s="136">
        <f>IF(ISBLANK(M293:M1011),"",(DATE(YEAR(M293:M1011)+3,MONTH(M293:M1011),DAY(M293:M1011)-1)))</f>
        <v>244217</v>
      </c>
      <c r="O293" s="50" t="s">
        <v>917</v>
      </c>
    </row>
    <row r="294" spans="1:15" ht="21">
      <c r="A294" s="41">
        <v>291</v>
      </c>
      <c r="B294" s="38" t="s">
        <v>1993</v>
      </c>
      <c r="C294" s="36" t="s">
        <v>866</v>
      </c>
      <c r="D294" s="58" t="s">
        <v>14</v>
      </c>
      <c r="E294" s="28" t="s">
        <v>867</v>
      </c>
      <c r="F294" s="28"/>
      <c r="G294" s="28" t="s">
        <v>351</v>
      </c>
      <c r="H294" s="28" t="s">
        <v>833</v>
      </c>
      <c r="I294" s="28" t="s">
        <v>22</v>
      </c>
      <c r="J294" s="28" t="s">
        <v>834</v>
      </c>
      <c r="K294" s="27" t="s">
        <v>1118</v>
      </c>
      <c r="L294" s="117"/>
      <c r="M294" s="117">
        <v>242277</v>
      </c>
      <c r="N294" s="118">
        <f>IF(ISBLANK(M184:M1024),"",(DATE(YEAR(M184:M1024)+3,MONTH(M184:M1024),DAY(M184:M1024)-1)))</f>
        <v>243372</v>
      </c>
      <c r="O294" s="119" t="s">
        <v>1994</v>
      </c>
    </row>
    <row r="295" spans="1:15" ht="21">
      <c r="A295" s="41">
        <v>292</v>
      </c>
      <c r="B295" s="38" t="s">
        <v>1995</v>
      </c>
      <c r="C295" s="36" t="s">
        <v>279</v>
      </c>
      <c r="D295" s="42" t="s">
        <v>280</v>
      </c>
      <c r="E295" s="9" t="s">
        <v>281</v>
      </c>
      <c r="F295" s="9" t="s">
        <v>113</v>
      </c>
      <c r="G295" s="16"/>
      <c r="H295" s="9" t="s">
        <v>282</v>
      </c>
      <c r="I295" s="9" t="s">
        <v>245</v>
      </c>
      <c r="J295" s="9" t="s">
        <v>236</v>
      </c>
      <c r="K295" s="2" t="s">
        <v>1245</v>
      </c>
      <c r="L295" s="117"/>
      <c r="M295" s="121">
        <v>242313</v>
      </c>
      <c r="N295" s="118" t="e">
        <f>IF(ISBLANK(N324:N1454),"",(DATE(YEAR(N324:N1454)+3,MONTH(N324:N1454),DAY(N324:N1454)-1)))</f>
        <v>#VALUE!</v>
      </c>
      <c r="O295" s="23" t="s">
        <v>1996</v>
      </c>
    </row>
    <row r="296" spans="1:15" ht="21">
      <c r="A296" s="41">
        <v>293</v>
      </c>
      <c r="B296" s="123" t="s">
        <v>1997</v>
      </c>
      <c r="C296" s="36" t="s">
        <v>783</v>
      </c>
      <c r="D296" s="29" t="s">
        <v>1998</v>
      </c>
      <c r="E296" s="33" t="s">
        <v>784</v>
      </c>
      <c r="F296" s="33"/>
      <c r="G296" s="31"/>
      <c r="H296" s="31" t="s">
        <v>737</v>
      </c>
      <c r="I296" s="31" t="s">
        <v>737</v>
      </c>
      <c r="J296" s="157" t="s">
        <v>759</v>
      </c>
      <c r="K296" s="27" t="s">
        <v>1208</v>
      </c>
      <c r="L296" s="43" t="s">
        <v>1999</v>
      </c>
      <c r="M296" s="133">
        <v>243183</v>
      </c>
      <c r="N296" s="118">
        <f>IF(ISBLANK(M296:M1010),"",(DATE(YEAR(M296:M1010)+3,MONTH(M296:M1010),DAY(M296:M1010)-1)))</f>
        <v>244278</v>
      </c>
      <c r="O296" s="119" t="s">
        <v>2000</v>
      </c>
    </row>
    <row r="297" spans="1:15" ht="21">
      <c r="A297" s="41">
        <v>294</v>
      </c>
      <c r="B297" s="123" t="s">
        <v>2001</v>
      </c>
      <c r="C297" s="98" t="s">
        <v>785</v>
      </c>
      <c r="D297" s="29" t="s">
        <v>786</v>
      </c>
      <c r="E297" s="31" t="s">
        <v>787</v>
      </c>
      <c r="F297" s="31"/>
      <c r="G297" s="31" t="s">
        <v>788</v>
      </c>
      <c r="H297" s="31" t="s">
        <v>735</v>
      </c>
      <c r="I297" s="31" t="s">
        <v>789</v>
      </c>
      <c r="J297" s="31" t="s">
        <v>759</v>
      </c>
      <c r="K297" s="27" t="s">
        <v>1208</v>
      </c>
      <c r="L297" s="43"/>
      <c r="M297" s="133">
        <v>242087</v>
      </c>
      <c r="N297" s="124">
        <f>IF(ISBLANK(M297:M1011),"",(DATE(YEAR(M297:M1011)+3,MONTH(M297:M1011),DAY(M297:M1011)-1)))</f>
        <v>243182</v>
      </c>
      <c r="O297" s="119" t="s">
        <v>824</v>
      </c>
    </row>
    <row r="298" spans="1:15" ht="21">
      <c r="A298" s="41">
        <v>295</v>
      </c>
      <c r="B298" s="123" t="s">
        <v>2002</v>
      </c>
      <c r="C298" s="98" t="s">
        <v>790</v>
      </c>
      <c r="D298" s="29" t="s">
        <v>786</v>
      </c>
      <c r="E298" s="31" t="s">
        <v>791</v>
      </c>
      <c r="F298" s="31" t="s">
        <v>444</v>
      </c>
      <c r="G298" s="31" t="s">
        <v>792</v>
      </c>
      <c r="H298" s="31" t="s">
        <v>740</v>
      </c>
      <c r="I298" s="31" t="s">
        <v>740</v>
      </c>
      <c r="J298" s="31" t="s">
        <v>759</v>
      </c>
      <c r="K298" s="27" t="s">
        <v>1208</v>
      </c>
      <c r="L298" s="43"/>
      <c r="M298" s="133">
        <v>242087</v>
      </c>
      <c r="N298" s="124">
        <f>IF(ISBLANK(M298:M1012),"",(DATE(YEAR(M298:M1012)+3,MONTH(M298:M1012),DAY(M298:M1012)-1)))</f>
        <v>243182</v>
      </c>
      <c r="O298" s="119" t="s">
        <v>825</v>
      </c>
    </row>
    <row r="299" spans="1:15" ht="21">
      <c r="A299" s="41">
        <v>296</v>
      </c>
      <c r="B299" s="139" t="s">
        <v>2003</v>
      </c>
      <c r="C299" s="140" t="s">
        <v>591</v>
      </c>
      <c r="D299" s="19" t="s">
        <v>592</v>
      </c>
      <c r="E299" s="21">
        <v>256</v>
      </c>
      <c r="F299" s="21"/>
      <c r="G299" s="21"/>
      <c r="H299" s="21" t="s">
        <v>538</v>
      </c>
      <c r="I299" s="21" t="s">
        <v>561</v>
      </c>
      <c r="J299" s="28" t="s">
        <v>462</v>
      </c>
      <c r="K299" s="27" t="s">
        <v>1115</v>
      </c>
      <c r="L299" s="100" t="s">
        <v>2004</v>
      </c>
      <c r="M299" s="133">
        <v>242909</v>
      </c>
      <c r="N299" s="136">
        <f>IF(ISBLANK(M299:M1019),"",(DATE(YEAR(M299:M1019)+3,MONTH(M299:M1019),DAY(M299:M1019)-1)))</f>
        <v>244003</v>
      </c>
      <c r="O299" s="158" t="s">
        <v>634</v>
      </c>
    </row>
    <row r="300" spans="1:15" ht="21">
      <c r="A300" s="41">
        <v>297</v>
      </c>
      <c r="B300" s="139" t="s">
        <v>2005</v>
      </c>
      <c r="C300" s="26" t="s">
        <v>593</v>
      </c>
      <c r="D300" s="19" t="s">
        <v>592</v>
      </c>
      <c r="E300" s="21" t="s">
        <v>594</v>
      </c>
      <c r="F300" s="21"/>
      <c r="G300" s="21"/>
      <c r="H300" s="21" t="s">
        <v>478</v>
      </c>
      <c r="I300" s="21" t="s">
        <v>475</v>
      </c>
      <c r="J300" s="28" t="s">
        <v>462</v>
      </c>
      <c r="K300" s="27" t="s">
        <v>1115</v>
      </c>
      <c r="L300" s="100" t="s">
        <v>2006</v>
      </c>
      <c r="M300" s="133">
        <v>242909</v>
      </c>
      <c r="N300" s="136">
        <f>IF(ISBLANK(M300:M1020),"",(DATE(YEAR(M300:M1020)+3,MONTH(M300:M1020),DAY(M300:M1020)-1)))</f>
        <v>244003</v>
      </c>
      <c r="O300" s="158" t="s">
        <v>635</v>
      </c>
    </row>
    <row r="301" spans="1:15" ht="21">
      <c r="A301" s="41">
        <v>298</v>
      </c>
      <c r="B301" s="38" t="s">
        <v>2007</v>
      </c>
      <c r="C301" s="26" t="s">
        <v>595</v>
      </c>
      <c r="D301" s="19" t="s">
        <v>592</v>
      </c>
      <c r="E301" s="21" t="s">
        <v>596</v>
      </c>
      <c r="F301" s="21">
        <v>4</v>
      </c>
      <c r="G301" s="21"/>
      <c r="H301" s="21" t="s">
        <v>550</v>
      </c>
      <c r="I301" s="21" t="s">
        <v>496</v>
      </c>
      <c r="J301" s="28" t="s">
        <v>462</v>
      </c>
      <c r="K301" s="27" t="s">
        <v>1234</v>
      </c>
      <c r="L301" s="100"/>
      <c r="M301" s="133">
        <v>242909</v>
      </c>
      <c r="N301" s="136">
        <f>IF(ISBLANK(M301:M1021),"",(DATE(YEAR(M301:M1021)+3,MONTH(M301:M1021),DAY(M301:M1021)-1)))</f>
        <v>244003</v>
      </c>
      <c r="O301" s="158" t="s">
        <v>636</v>
      </c>
    </row>
    <row r="302" spans="1:15" ht="21">
      <c r="A302" s="41">
        <v>299</v>
      </c>
      <c r="B302" s="38" t="s">
        <v>2008</v>
      </c>
      <c r="C302" s="73" t="s">
        <v>2009</v>
      </c>
      <c r="D302" s="84" t="s">
        <v>15</v>
      </c>
      <c r="E302" s="21">
        <v>277</v>
      </c>
      <c r="F302" s="21">
        <v>8</v>
      </c>
      <c r="G302" s="21"/>
      <c r="H302" s="21" t="s">
        <v>181</v>
      </c>
      <c r="I302" s="21" t="s">
        <v>172</v>
      </c>
      <c r="J302" s="21" t="s">
        <v>152</v>
      </c>
      <c r="K302" s="27" t="s">
        <v>1205</v>
      </c>
      <c r="L302" s="33"/>
      <c r="M302" s="117">
        <v>242277</v>
      </c>
      <c r="N302" s="118">
        <f>IF(ISBLANK(M302:M990),"",(DATE(YEAR(M302:M990)+3,MONTH(M302:M990),DAY(M302:M990)-1)))</f>
        <v>243372</v>
      </c>
      <c r="O302" s="27" t="s">
        <v>2010</v>
      </c>
    </row>
    <row r="303" spans="1:15" ht="21">
      <c r="A303" s="41">
        <v>300</v>
      </c>
      <c r="B303" s="38" t="s">
        <v>2011</v>
      </c>
      <c r="C303" s="73" t="s">
        <v>2012</v>
      </c>
      <c r="D303" s="84" t="s">
        <v>15</v>
      </c>
      <c r="E303" s="21" t="s">
        <v>182</v>
      </c>
      <c r="F303" s="21">
        <v>1</v>
      </c>
      <c r="G303" s="21"/>
      <c r="H303" s="21" t="s">
        <v>183</v>
      </c>
      <c r="I303" s="21" t="s">
        <v>164</v>
      </c>
      <c r="J303" s="21" t="s">
        <v>152</v>
      </c>
      <c r="K303" s="27" t="s">
        <v>1205</v>
      </c>
      <c r="L303" s="33"/>
      <c r="M303" s="117">
        <v>242277</v>
      </c>
      <c r="N303" s="118">
        <f>IF(ISBLANK(M303:M991),"",(DATE(YEAR(M303:M991)+3,MONTH(M303:M991),DAY(M303:M991)-1)))</f>
        <v>243372</v>
      </c>
      <c r="O303" s="27" t="s">
        <v>2013</v>
      </c>
    </row>
    <row r="304" spans="1:15" ht="21">
      <c r="A304" s="41">
        <v>301</v>
      </c>
      <c r="B304" s="38" t="s">
        <v>2014</v>
      </c>
      <c r="C304" s="73" t="s">
        <v>2015</v>
      </c>
      <c r="D304" s="30" t="s">
        <v>15</v>
      </c>
      <c r="E304" s="159" t="s">
        <v>757</v>
      </c>
      <c r="F304" s="21">
        <v>10</v>
      </c>
      <c r="G304" s="19"/>
      <c r="H304" s="28" t="s">
        <v>746</v>
      </c>
      <c r="I304" s="28" t="s">
        <v>746</v>
      </c>
      <c r="J304" s="28" t="s">
        <v>759</v>
      </c>
      <c r="K304" s="27" t="s">
        <v>1208</v>
      </c>
      <c r="L304" s="43"/>
      <c r="M304" s="117">
        <v>242277</v>
      </c>
      <c r="N304" s="118">
        <f>IF(ISBLANK(M304:M1022),"",(DATE(YEAR(M304:M1022)+3,MONTH(M304:M1022),DAY(M304:M1022)-1)))</f>
        <v>243372</v>
      </c>
      <c r="O304" s="158" t="s">
        <v>2016</v>
      </c>
    </row>
    <row r="305" spans="1:15" ht="20.25">
      <c r="A305" s="41">
        <v>302</v>
      </c>
      <c r="B305" s="38" t="s">
        <v>2017</v>
      </c>
      <c r="C305" s="14" t="s">
        <v>1159</v>
      </c>
      <c r="D305" s="5" t="s">
        <v>2018</v>
      </c>
      <c r="E305" s="10" t="s">
        <v>77</v>
      </c>
      <c r="F305" s="10"/>
      <c r="G305" s="6" t="s">
        <v>26</v>
      </c>
      <c r="H305" s="10" t="s">
        <v>78</v>
      </c>
      <c r="I305" s="10" t="s">
        <v>22</v>
      </c>
      <c r="J305" s="10" t="s">
        <v>23</v>
      </c>
      <c r="K305" s="2" t="s">
        <v>1212</v>
      </c>
      <c r="L305" s="9"/>
      <c r="M305" s="117">
        <v>242277</v>
      </c>
      <c r="N305" s="118">
        <f>IF(ISBLANK(M305:M1050),"",(DATE(YEAR(M305:M1050)+3,MONTH(M305:M1050),DAY(M305:M1050)-1)))</f>
        <v>243372</v>
      </c>
      <c r="O305" s="2" t="s">
        <v>2019</v>
      </c>
    </row>
    <row r="306" spans="1:15" ht="20.25">
      <c r="A306" s="41">
        <v>303</v>
      </c>
      <c r="B306" s="38" t="s">
        <v>2020</v>
      </c>
      <c r="C306" s="14" t="s">
        <v>1160</v>
      </c>
      <c r="D306" s="5" t="s">
        <v>2018</v>
      </c>
      <c r="E306" s="8" t="s">
        <v>79</v>
      </c>
      <c r="F306" s="8">
        <v>4</v>
      </c>
      <c r="G306" s="11"/>
      <c r="H306" s="10" t="s">
        <v>52</v>
      </c>
      <c r="I306" s="10" t="s">
        <v>52</v>
      </c>
      <c r="J306" s="10" t="s">
        <v>23</v>
      </c>
      <c r="K306" s="2" t="s">
        <v>1212</v>
      </c>
      <c r="L306" s="9"/>
      <c r="M306" s="117">
        <v>242277</v>
      </c>
      <c r="N306" s="118">
        <f>IF(ISBLANK(M306:M1051),"",(DATE(YEAR(M306:M1051)+3,MONTH(M306:M1051),DAY(M306:M1051)-1)))</f>
        <v>243372</v>
      </c>
      <c r="O306" s="2" t="s">
        <v>2021</v>
      </c>
    </row>
    <row r="307" spans="1:15" ht="21">
      <c r="A307" s="41">
        <v>304</v>
      </c>
      <c r="B307" s="38" t="s">
        <v>2022</v>
      </c>
      <c r="C307" s="73" t="s">
        <v>423</v>
      </c>
      <c r="D307" s="19" t="s">
        <v>424</v>
      </c>
      <c r="E307" s="20" t="s">
        <v>425</v>
      </c>
      <c r="F307" s="19">
        <v>6</v>
      </c>
      <c r="G307" s="19" t="s">
        <v>333</v>
      </c>
      <c r="H307" s="21" t="s">
        <v>351</v>
      </c>
      <c r="I307" s="21" t="s">
        <v>385</v>
      </c>
      <c r="J307" s="21" t="s">
        <v>324</v>
      </c>
      <c r="K307" s="27" t="s">
        <v>1220</v>
      </c>
      <c r="L307" s="160"/>
      <c r="M307" s="142">
        <v>242245</v>
      </c>
      <c r="N307" s="118">
        <f>IF(ISBLANK(M307:M1019),"",(DATE(YEAR(M307:M1019)+3,MONTH(M307:M1019),DAY(M307:M1019)-1)))</f>
        <v>243340</v>
      </c>
      <c r="O307" s="158" t="s">
        <v>2023</v>
      </c>
    </row>
    <row r="308" spans="1:15" ht="21">
      <c r="A308" s="41">
        <v>305</v>
      </c>
      <c r="B308" s="38" t="s">
        <v>2024</v>
      </c>
      <c r="C308" s="61" t="s">
        <v>1469</v>
      </c>
      <c r="D308" s="19" t="s">
        <v>19</v>
      </c>
      <c r="E308" s="21">
        <v>150</v>
      </c>
      <c r="F308" s="21">
        <v>3</v>
      </c>
      <c r="G308" s="21"/>
      <c r="H308" s="21" t="s">
        <v>485</v>
      </c>
      <c r="I308" s="21" t="s">
        <v>486</v>
      </c>
      <c r="J308" s="28" t="s">
        <v>462</v>
      </c>
      <c r="K308" s="27" t="s">
        <v>1234</v>
      </c>
      <c r="L308" s="43"/>
      <c r="M308" s="117">
        <v>242277</v>
      </c>
      <c r="N308" s="118">
        <f t="shared" ref="N308:N315" si="3">IF(ISBLANK(M308:M1495),"",(DATE(YEAR(M308:M1495)+3,MONTH(M308:M1495),DAY(M308:M1495)-1)))</f>
        <v>243372</v>
      </c>
      <c r="O308" s="27" t="s">
        <v>2025</v>
      </c>
    </row>
    <row r="309" spans="1:15" ht="21">
      <c r="A309" s="41">
        <v>306</v>
      </c>
      <c r="B309" s="38" t="s">
        <v>2026</v>
      </c>
      <c r="C309" s="79" t="s">
        <v>2027</v>
      </c>
      <c r="D309" s="19" t="s">
        <v>19</v>
      </c>
      <c r="E309" s="67" t="s">
        <v>557</v>
      </c>
      <c r="F309" s="67">
        <v>4</v>
      </c>
      <c r="G309" s="50"/>
      <c r="H309" s="68" t="s">
        <v>558</v>
      </c>
      <c r="I309" s="68" t="s">
        <v>475</v>
      </c>
      <c r="J309" s="28" t="s">
        <v>462</v>
      </c>
      <c r="K309" s="27" t="s">
        <v>1234</v>
      </c>
      <c r="L309" s="43"/>
      <c r="M309" s="117">
        <v>242277</v>
      </c>
      <c r="N309" s="118">
        <f t="shared" si="3"/>
        <v>243372</v>
      </c>
      <c r="O309" s="27" t="s">
        <v>2028</v>
      </c>
    </row>
    <row r="310" spans="1:15" ht="21">
      <c r="A310" s="41">
        <v>307</v>
      </c>
      <c r="B310" s="38" t="s">
        <v>2029</v>
      </c>
      <c r="C310" s="79" t="s">
        <v>2030</v>
      </c>
      <c r="D310" s="19" t="s">
        <v>19</v>
      </c>
      <c r="E310" s="67" t="s">
        <v>559</v>
      </c>
      <c r="F310" s="21"/>
      <c r="G310" s="50" t="s">
        <v>560</v>
      </c>
      <c r="H310" s="69" t="s">
        <v>538</v>
      </c>
      <c r="I310" s="69" t="s">
        <v>561</v>
      </c>
      <c r="J310" s="28" t="s">
        <v>462</v>
      </c>
      <c r="K310" s="27" t="s">
        <v>1234</v>
      </c>
      <c r="L310" s="43"/>
      <c r="M310" s="117">
        <v>242277</v>
      </c>
      <c r="N310" s="118">
        <f t="shared" si="3"/>
        <v>243372</v>
      </c>
      <c r="O310" s="27" t="s">
        <v>2031</v>
      </c>
    </row>
    <row r="311" spans="1:15" ht="21">
      <c r="A311" s="41">
        <v>308</v>
      </c>
      <c r="B311" s="38" t="s">
        <v>2032</v>
      </c>
      <c r="C311" s="79" t="s">
        <v>2033</v>
      </c>
      <c r="D311" s="19" t="s">
        <v>19</v>
      </c>
      <c r="E311" s="21" t="s">
        <v>562</v>
      </c>
      <c r="F311" s="21">
        <v>4</v>
      </c>
      <c r="G311" s="21"/>
      <c r="H311" s="21" t="s">
        <v>465</v>
      </c>
      <c r="I311" s="21" t="s">
        <v>466</v>
      </c>
      <c r="J311" s="28" t="s">
        <v>462</v>
      </c>
      <c r="K311" s="27" t="s">
        <v>1234</v>
      </c>
      <c r="L311" s="43"/>
      <c r="M311" s="117">
        <v>242277</v>
      </c>
      <c r="N311" s="118">
        <f t="shared" si="3"/>
        <v>243372</v>
      </c>
      <c r="O311" s="27" t="s">
        <v>2034</v>
      </c>
    </row>
    <row r="312" spans="1:15" ht="21">
      <c r="A312" s="41">
        <v>309</v>
      </c>
      <c r="B312" s="38" t="s">
        <v>2035</v>
      </c>
      <c r="C312" s="79" t="s">
        <v>2036</v>
      </c>
      <c r="D312" s="19" t="s">
        <v>19</v>
      </c>
      <c r="E312" s="20" t="s">
        <v>563</v>
      </c>
      <c r="F312" s="21">
        <v>3</v>
      </c>
      <c r="G312" s="21"/>
      <c r="H312" s="21" t="s">
        <v>499</v>
      </c>
      <c r="I312" s="21" t="s">
        <v>466</v>
      </c>
      <c r="J312" s="28" t="s">
        <v>462</v>
      </c>
      <c r="K312" s="27" t="s">
        <v>1234</v>
      </c>
      <c r="L312" s="43"/>
      <c r="M312" s="117">
        <v>242277</v>
      </c>
      <c r="N312" s="118">
        <f t="shared" si="3"/>
        <v>243372</v>
      </c>
      <c r="O312" s="27" t="s">
        <v>2037</v>
      </c>
    </row>
    <row r="313" spans="1:15" ht="21">
      <c r="A313" s="41">
        <v>310</v>
      </c>
      <c r="B313" s="38" t="s">
        <v>2038</v>
      </c>
      <c r="C313" s="79" t="s">
        <v>2039</v>
      </c>
      <c r="D313" s="19" t="s">
        <v>19</v>
      </c>
      <c r="E313" s="20" t="s">
        <v>564</v>
      </c>
      <c r="F313" s="21">
        <v>1</v>
      </c>
      <c r="G313" s="21"/>
      <c r="H313" s="21" t="s">
        <v>465</v>
      </c>
      <c r="I313" s="21" t="s">
        <v>466</v>
      </c>
      <c r="J313" s="28" t="s">
        <v>462</v>
      </c>
      <c r="K313" s="27" t="s">
        <v>1234</v>
      </c>
      <c r="L313" s="43"/>
      <c r="M313" s="117">
        <v>242277</v>
      </c>
      <c r="N313" s="118">
        <f t="shared" si="3"/>
        <v>243372</v>
      </c>
      <c r="O313" s="27" t="s">
        <v>2040</v>
      </c>
    </row>
    <row r="314" spans="1:15" ht="21">
      <c r="A314" s="41">
        <v>311</v>
      </c>
      <c r="B314" s="38" t="s">
        <v>2041</v>
      </c>
      <c r="C314" s="79" t="s">
        <v>2042</v>
      </c>
      <c r="D314" s="19" t="s">
        <v>19</v>
      </c>
      <c r="E314" s="70" t="s">
        <v>565</v>
      </c>
      <c r="F314" s="68" t="s">
        <v>566</v>
      </c>
      <c r="G314" s="71"/>
      <c r="H314" s="71" t="s">
        <v>465</v>
      </c>
      <c r="I314" s="72" t="s">
        <v>466</v>
      </c>
      <c r="J314" s="28" t="s">
        <v>462</v>
      </c>
      <c r="K314" s="27" t="s">
        <v>1234</v>
      </c>
      <c r="L314" s="43"/>
      <c r="M314" s="117">
        <v>242277</v>
      </c>
      <c r="N314" s="118">
        <f t="shared" si="3"/>
        <v>243372</v>
      </c>
      <c r="O314" s="27" t="s">
        <v>2043</v>
      </c>
    </row>
    <row r="315" spans="1:15" ht="21">
      <c r="A315" s="41">
        <v>312</v>
      </c>
      <c r="B315" s="38" t="s">
        <v>2044</v>
      </c>
      <c r="C315" s="79" t="s">
        <v>2045</v>
      </c>
      <c r="D315" s="19" t="s">
        <v>19</v>
      </c>
      <c r="E315" s="70" t="s">
        <v>567</v>
      </c>
      <c r="F315" s="68" t="s">
        <v>113</v>
      </c>
      <c r="G315" s="71"/>
      <c r="H315" s="71" t="s">
        <v>510</v>
      </c>
      <c r="I315" s="72" t="s">
        <v>466</v>
      </c>
      <c r="J315" s="28" t="s">
        <v>462</v>
      </c>
      <c r="K315" s="27" t="s">
        <v>1234</v>
      </c>
      <c r="L315" s="43"/>
      <c r="M315" s="117">
        <v>242277</v>
      </c>
      <c r="N315" s="118">
        <f t="shared" si="3"/>
        <v>243372</v>
      </c>
      <c r="O315" s="27" t="s">
        <v>2046</v>
      </c>
    </row>
    <row r="316" spans="1:15" ht="21">
      <c r="A316" s="41">
        <v>313</v>
      </c>
      <c r="B316" s="38" t="s">
        <v>2047</v>
      </c>
      <c r="C316" s="61" t="s">
        <v>184</v>
      </c>
      <c r="D316" s="36" t="s">
        <v>12</v>
      </c>
      <c r="E316" s="33">
        <v>793</v>
      </c>
      <c r="F316" s="33">
        <v>2</v>
      </c>
      <c r="G316" s="33"/>
      <c r="H316" s="33" t="s">
        <v>156</v>
      </c>
      <c r="I316" s="33" t="s">
        <v>185</v>
      </c>
      <c r="J316" s="33" t="s">
        <v>152</v>
      </c>
      <c r="K316" s="27" t="s">
        <v>1205</v>
      </c>
      <c r="L316" s="116"/>
      <c r="M316" s="117">
        <v>242277</v>
      </c>
      <c r="N316" s="118">
        <f>IF(ISBLANK(M316:M992),"",(DATE(YEAR(M316:M992)+3,MONTH(M316:M992),DAY(M316:M992)-1)))</f>
        <v>243372</v>
      </c>
      <c r="O316" s="29" t="s">
        <v>2048</v>
      </c>
    </row>
    <row r="317" spans="1:15" ht="20.25">
      <c r="A317" s="41">
        <v>314</v>
      </c>
      <c r="B317" s="38" t="s">
        <v>2049</v>
      </c>
      <c r="C317" s="45" t="s">
        <v>988</v>
      </c>
      <c r="D317" s="42" t="s">
        <v>989</v>
      </c>
      <c r="E317" s="42">
        <v>210</v>
      </c>
      <c r="F317" s="42">
        <v>3</v>
      </c>
      <c r="G317" s="42"/>
      <c r="H317" s="9" t="s">
        <v>990</v>
      </c>
      <c r="I317" s="9" t="s">
        <v>928</v>
      </c>
      <c r="J317" s="80" t="s">
        <v>832</v>
      </c>
      <c r="K317" s="2" t="s">
        <v>1217</v>
      </c>
      <c r="L317" s="74"/>
      <c r="M317" s="121">
        <v>243147</v>
      </c>
      <c r="N317" s="136">
        <f>IF(ISBLANK(M317:M966),"",(DATE(YEAR(M317:M966)+3,MONTH(M317:M966),DAY(M317:M966)-1)))</f>
        <v>244242</v>
      </c>
      <c r="O317" s="47" t="s">
        <v>1026</v>
      </c>
    </row>
    <row r="318" spans="1:15" ht="21">
      <c r="A318" s="41">
        <v>315</v>
      </c>
      <c r="B318" s="38" t="s">
        <v>2050</v>
      </c>
      <c r="C318" s="59" t="s">
        <v>2051</v>
      </c>
      <c r="D318" s="161" t="s">
        <v>1108</v>
      </c>
      <c r="E318" s="162">
        <v>98</v>
      </c>
      <c r="F318" s="163">
        <v>2</v>
      </c>
      <c r="G318" s="164"/>
      <c r="H318" s="165" t="s">
        <v>883</v>
      </c>
      <c r="I318" s="165" t="s">
        <v>843</v>
      </c>
      <c r="J318" s="166" t="s">
        <v>834</v>
      </c>
      <c r="K318" s="27" t="s">
        <v>1118</v>
      </c>
      <c r="L318" s="41"/>
      <c r="M318" s="133">
        <v>243147</v>
      </c>
      <c r="N318" s="136">
        <f>IF(ISBLANK(M318:M1012),"",(DATE(YEAR(M318:M1012)+3,MONTH(M318:M1012),DAY(M318:M1012)-1)))</f>
        <v>244242</v>
      </c>
      <c r="O318" s="25" t="s">
        <v>918</v>
      </c>
    </row>
    <row r="319" spans="1:15" ht="21">
      <c r="A319" s="41">
        <v>316</v>
      </c>
      <c r="B319" s="38" t="s">
        <v>2052</v>
      </c>
      <c r="C319" s="32" t="s">
        <v>426</v>
      </c>
      <c r="D319" s="29" t="s">
        <v>427</v>
      </c>
      <c r="E319" s="62" t="s">
        <v>428</v>
      </c>
      <c r="F319" s="63"/>
      <c r="G319" s="64" t="s">
        <v>429</v>
      </c>
      <c r="H319" s="64" t="s">
        <v>338</v>
      </c>
      <c r="I319" s="64" t="s">
        <v>385</v>
      </c>
      <c r="J319" s="65" t="s">
        <v>324</v>
      </c>
      <c r="K319" s="27" t="s">
        <v>1220</v>
      </c>
      <c r="L319" s="39"/>
      <c r="M319" s="142">
        <v>242784</v>
      </c>
      <c r="N319" s="136">
        <f>IF(ISBLANK(M319:M1020),"",(DATE(YEAR(M319:M1020)+3,MONTH(M319:M1020),DAY(M319:M1020)-1)))</f>
        <v>243878</v>
      </c>
      <c r="O319" s="25" t="s">
        <v>453</v>
      </c>
    </row>
    <row r="320" spans="1:15" ht="21">
      <c r="A320" s="41">
        <v>317</v>
      </c>
      <c r="B320" s="38" t="s">
        <v>2053</v>
      </c>
      <c r="C320" s="61" t="s">
        <v>380</v>
      </c>
      <c r="D320" s="29" t="s">
        <v>381</v>
      </c>
      <c r="E320" s="33">
        <v>199</v>
      </c>
      <c r="F320" s="33">
        <v>4</v>
      </c>
      <c r="G320" s="33"/>
      <c r="H320" s="33" t="s">
        <v>323</v>
      </c>
      <c r="I320" s="28" t="s">
        <v>22</v>
      </c>
      <c r="J320" s="33" t="s">
        <v>324</v>
      </c>
      <c r="K320" s="27" t="s">
        <v>1220</v>
      </c>
      <c r="L320" s="39"/>
      <c r="M320" s="117">
        <v>242277</v>
      </c>
      <c r="N320" s="118">
        <f>IF(ISBLANK(M320:M1336),"",(DATE(YEAR(M320:M1336)+3,MONTH(M320:M1336),DAY(M320:M1336)-1)))</f>
        <v>243372</v>
      </c>
      <c r="O320" s="25" t="s">
        <v>2054</v>
      </c>
    </row>
    <row r="321" spans="1:15" ht="21">
      <c r="A321" s="41">
        <v>318</v>
      </c>
      <c r="B321" s="38" t="s">
        <v>2055</v>
      </c>
      <c r="C321" s="61" t="s">
        <v>2056</v>
      </c>
      <c r="D321" s="29" t="s">
        <v>381</v>
      </c>
      <c r="E321" s="39" t="s">
        <v>382</v>
      </c>
      <c r="F321" s="33">
        <v>1</v>
      </c>
      <c r="G321" s="33"/>
      <c r="H321" s="33" t="s">
        <v>343</v>
      </c>
      <c r="I321" s="28" t="s">
        <v>22</v>
      </c>
      <c r="J321" s="33" t="s">
        <v>324</v>
      </c>
      <c r="K321" s="27" t="s">
        <v>1220</v>
      </c>
      <c r="L321" s="39"/>
      <c r="M321" s="117">
        <v>242277</v>
      </c>
      <c r="N321" s="118">
        <f>IF(ISBLANK(M321:M1337),"",(DATE(YEAR(M321:M1337)+3,MONTH(M321:M1337),DAY(M321:M1337)-1)))</f>
        <v>243372</v>
      </c>
      <c r="O321" s="25" t="s">
        <v>2057</v>
      </c>
    </row>
    <row r="322" spans="1:15" ht="21">
      <c r="A322" s="41">
        <v>319</v>
      </c>
      <c r="B322" s="38" t="s">
        <v>2058</v>
      </c>
      <c r="C322" s="32" t="s">
        <v>194</v>
      </c>
      <c r="D322" s="29" t="s">
        <v>195</v>
      </c>
      <c r="E322" s="39" t="s">
        <v>214</v>
      </c>
      <c r="F322" s="33">
        <v>2</v>
      </c>
      <c r="G322" s="33"/>
      <c r="H322" s="33" t="s">
        <v>163</v>
      </c>
      <c r="I322" s="33" t="s">
        <v>164</v>
      </c>
      <c r="J322" s="33" t="s">
        <v>152</v>
      </c>
      <c r="K322" s="27" t="s">
        <v>1205</v>
      </c>
      <c r="L322" s="33"/>
      <c r="M322" s="133">
        <v>243149</v>
      </c>
      <c r="N322" s="118">
        <f>IF(ISBLANK(M322:M993),"",(DATE(YEAR(M322:M993)+3,MONTH(M322:M993),DAY(M322:M993)-1)))</f>
        <v>244244</v>
      </c>
      <c r="O322" s="25" t="s">
        <v>227</v>
      </c>
    </row>
    <row r="323" spans="1:15" ht="20.25">
      <c r="A323" s="41">
        <v>320</v>
      </c>
      <c r="B323" s="38" t="s">
        <v>2059</v>
      </c>
      <c r="C323" s="45" t="s">
        <v>682</v>
      </c>
      <c r="D323" s="167" t="s">
        <v>683</v>
      </c>
      <c r="E323" s="75" t="s">
        <v>684</v>
      </c>
      <c r="F323" s="76"/>
      <c r="G323" s="168"/>
      <c r="H323" s="169" t="s">
        <v>650</v>
      </c>
      <c r="I323" s="170" t="s">
        <v>685</v>
      </c>
      <c r="J323" s="169" t="s">
        <v>647</v>
      </c>
      <c r="K323" s="24" t="s">
        <v>1231</v>
      </c>
      <c r="L323" s="149"/>
      <c r="M323" s="121">
        <v>243151</v>
      </c>
      <c r="N323" s="136">
        <f>IF(ISBLANK(M323:M1453),"",(DATE(YEAR(M323:M1453)+3,MONTH(M323:M1453),DAY(M323:M1453)-1)))</f>
        <v>244246</v>
      </c>
      <c r="O323" s="47" t="s">
        <v>718</v>
      </c>
    </row>
    <row r="324" spans="1:15" ht="20.25">
      <c r="A324" s="41">
        <v>321</v>
      </c>
      <c r="B324" s="38" t="s">
        <v>2060</v>
      </c>
      <c r="C324" s="45" t="s">
        <v>686</v>
      </c>
      <c r="D324" s="167" t="s">
        <v>687</v>
      </c>
      <c r="E324" s="75" t="s">
        <v>684</v>
      </c>
      <c r="F324" s="168"/>
      <c r="G324" s="168"/>
      <c r="H324" s="169" t="s">
        <v>650</v>
      </c>
      <c r="I324" s="170" t="s">
        <v>685</v>
      </c>
      <c r="J324" s="169" t="s">
        <v>647</v>
      </c>
      <c r="K324" s="24" t="s">
        <v>1231</v>
      </c>
      <c r="L324" s="149"/>
      <c r="M324" s="121">
        <v>243151</v>
      </c>
      <c r="N324" s="136">
        <f>IF(ISBLANK(M324:M1454),"",(DATE(YEAR(M324:M1454)+3,MONTH(M324:M1454),DAY(M324:M1454)-1)))</f>
        <v>244246</v>
      </c>
      <c r="O324" s="47" t="s">
        <v>719</v>
      </c>
    </row>
    <row r="325" spans="1:15" ht="21">
      <c r="A325" s="41">
        <v>322</v>
      </c>
      <c r="B325" s="38" t="s">
        <v>2061</v>
      </c>
      <c r="C325" s="32" t="s">
        <v>283</v>
      </c>
      <c r="D325" s="47" t="s">
        <v>284</v>
      </c>
      <c r="E325" s="42" t="s">
        <v>285</v>
      </c>
      <c r="F325" s="42"/>
      <c r="G325" s="46" t="s">
        <v>67</v>
      </c>
      <c r="H325" s="48" t="s">
        <v>234</v>
      </c>
      <c r="I325" s="48" t="s">
        <v>235</v>
      </c>
      <c r="J325" s="48" t="s">
        <v>236</v>
      </c>
      <c r="K325" s="2" t="s">
        <v>1245</v>
      </c>
      <c r="L325" s="117"/>
      <c r="M325" s="121">
        <v>243151</v>
      </c>
      <c r="N325" s="136" t="e">
        <f>IF(ISBLANK(N337:N1455),"",(DATE(YEAR(N337:N1455)+3,MONTH(N337:N1455),DAY(N337:N1455)-1)))</f>
        <v>#VALUE!</v>
      </c>
      <c r="O325" s="47" t="s">
        <v>315</v>
      </c>
    </row>
    <row r="326" spans="1:15" ht="20.25">
      <c r="A326" s="41">
        <v>323</v>
      </c>
      <c r="B326" s="38" t="s">
        <v>2062</v>
      </c>
      <c r="C326" s="112" t="s">
        <v>1161</v>
      </c>
      <c r="D326" s="6" t="s">
        <v>18</v>
      </c>
      <c r="E326" s="9" t="s">
        <v>80</v>
      </c>
      <c r="F326" s="8">
        <v>1</v>
      </c>
      <c r="G326" s="5"/>
      <c r="H326" s="5" t="s">
        <v>57</v>
      </c>
      <c r="I326" s="8" t="s">
        <v>57</v>
      </c>
      <c r="J326" s="5" t="s">
        <v>23</v>
      </c>
      <c r="K326" s="2" t="s">
        <v>1212</v>
      </c>
      <c r="L326" s="9"/>
      <c r="M326" s="171">
        <v>243151</v>
      </c>
      <c r="N326" s="118">
        <v>243372</v>
      </c>
      <c r="O326" s="6" t="s">
        <v>2063</v>
      </c>
    </row>
    <row r="327" spans="1:15" ht="20.25">
      <c r="A327" s="41">
        <v>324</v>
      </c>
      <c r="B327" s="38" t="s">
        <v>2064</v>
      </c>
      <c r="C327" s="112" t="s">
        <v>2065</v>
      </c>
      <c r="D327" s="6" t="s">
        <v>19</v>
      </c>
      <c r="E327" s="9" t="s">
        <v>81</v>
      </c>
      <c r="F327" s="10">
        <v>2</v>
      </c>
      <c r="G327" s="12" t="s">
        <v>82</v>
      </c>
      <c r="H327" s="5" t="s">
        <v>61</v>
      </c>
      <c r="I327" s="8" t="s">
        <v>62</v>
      </c>
      <c r="J327" s="5" t="s">
        <v>23</v>
      </c>
      <c r="K327" s="2" t="s">
        <v>1212</v>
      </c>
      <c r="L327" s="9"/>
      <c r="M327" s="117">
        <v>242277</v>
      </c>
      <c r="N327" s="118">
        <v>243372</v>
      </c>
      <c r="O327" s="6" t="s">
        <v>2066</v>
      </c>
    </row>
    <row r="328" spans="1:15" ht="21">
      <c r="A328" s="41">
        <v>325</v>
      </c>
      <c r="B328" s="123" t="s">
        <v>2067</v>
      </c>
      <c r="C328" s="79" t="s">
        <v>884</v>
      </c>
      <c r="D328" s="161" t="s">
        <v>885</v>
      </c>
      <c r="E328" s="172" t="s">
        <v>2068</v>
      </c>
      <c r="F328" s="172"/>
      <c r="G328" s="172" t="s">
        <v>886</v>
      </c>
      <c r="H328" s="172" t="s">
        <v>856</v>
      </c>
      <c r="I328" s="172" t="s">
        <v>856</v>
      </c>
      <c r="J328" s="172" t="s">
        <v>834</v>
      </c>
      <c r="K328" s="27" t="s">
        <v>2069</v>
      </c>
      <c r="L328" s="133">
        <v>243178</v>
      </c>
      <c r="M328" s="133">
        <v>243172</v>
      </c>
      <c r="N328" s="136">
        <f>IF(ISBLANK(M328:M1013),"",(DATE(YEAR(M328:M1013)+3,MONTH(M328:M1013),DAY(M328:M1013)-1)))</f>
        <v>244267</v>
      </c>
      <c r="O328" s="25" t="s">
        <v>2070</v>
      </c>
    </row>
    <row r="329" spans="1:15" ht="21">
      <c r="A329" s="41">
        <v>326</v>
      </c>
      <c r="B329" s="38" t="s">
        <v>2071</v>
      </c>
      <c r="C329" s="32" t="s">
        <v>196</v>
      </c>
      <c r="D329" s="61" t="s">
        <v>197</v>
      </c>
      <c r="E329" s="40" t="s">
        <v>215</v>
      </c>
      <c r="F329" s="173">
        <v>2</v>
      </c>
      <c r="G329" s="174"/>
      <c r="H329" s="175" t="s">
        <v>163</v>
      </c>
      <c r="I329" s="175" t="s">
        <v>164</v>
      </c>
      <c r="J329" s="176" t="s">
        <v>152</v>
      </c>
      <c r="K329" s="27" t="s">
        <v>1205</v>
      </c>
      <c r="L329" s="33"/>
      <c r="M329" s="133">
        <v>243179</v>
      </c>
      <c r="N329" s="118">
        <f>IF(ISBLANK(M329:M994),"",(DATE(YEAR(M329:M994)+3,MONTH(M329:M994),DAY(M329:M994)-1)))</f>
        <v>244274</v>
      </c>
      <c r="O329" s="25" t="s">
        <v>228</v>
      </c>
    </row>
    <row r="330" spans="1:15" ht="21">
      <c r="A330" s="41">
        <v>327</v>
      </c>
      <c r="B330" s="123" t="s">
        <v>2072</v>
      </c>
      <c r="C330" s="79" t="s">
        <v>793</v>
      </c>
      <c r="D330" s="19" t="s">
        <v>794</v>
      </c>
      <c r="E330" s="21">
        <v>167</v>
      </c>
      <c r="F330" s="21"/>
      <c r="G330" s="21"/>
      <c r="H330" s="21" t="s">
        <v>737</v>
      </c>
      <c r="I330" s="21" t="s">
        <v>737</v>
      </c>
      <c r="J330" s="21" t="s">
        <v>759</v>
      </c>
      <c r="K330" s="27" t="s">
        <v>1113</v>
      </c>
      <c r="L330" s="99" t="s">
        <v>2073</v>
      </c>
      <c r="M330" s="133">
        <v>243273</v>
      </c>
      <c r="N330" s="118">
        <f>IF(ISBLANK(M330:M1013),"",(DATE(YEAR(M330:M1013)+3,MONTH(M330:M1013),DAY(M330:M1013)-1)))</f>
        <v>244368</v>
      </c>
      <c r="O330" s="50" t="s">
        <v>2074</v>
      </c>
    </row>
    <row r="331" spans="1:15" ht="21">
      <c r="A331" s="41">
        <v>328</v>
      </c>
      <c r="B331" s="38" t="s">
        <v>2075</v>
      </c>
      <c r="C331" s="79" t="s">
        <v>286</v>
      </c>
      <c r="D331" s="38" t="s">
        <v>287</v>
      </c>
      <c r="E331" s="41" t="s">
        <v>288</v>
      </c>
      <c r="F331" s="41">
        <v>1</v>
      </c>
      <c r="G331" s="49"/>
      <c r="H331" s="41" t="s">
        <v>243</v>
      </c>
      <c r="I331" s="41" t="s">
        <v>238</v>
      </c>
      <c r="J331" s="41" t="s">
        <v>236</v>
      </c>
      <c r="K331" s="2" t="s">
        <v>1245</v>
      </c>
      <c r="L331" s="177"/>
      <c r="M331" s="121">
        <v>242241</v>
      </c>
      <c r="N331" s="118" t="e">
        <f>IF(ISBLANK(N349:N1456),"",(DATE(YEAR(N349:N1456)+3,MONTH(N349:N1456),DAY(N349:N1456)-1)))</f>
        <v>#VALUE!</v>
      </c>
      <c r="O331" s="51" t="s">
        <v>2076</v>
      </c>
    </row>
    <row r="332" spans="1:15" ht="21">
      <c r="A332" s="41">
        <v>329</v>
      </c>
      <c r="B332" s="38" t="s">
        <v>2077</v>
      </c>
      <c r="C332" s="79" t="s">
        <v>289</v>
      </c>
      <c r="D332" s="38" t="s">
        <v>290</v>
      </c>
      <c r="E332" s="51" t="s">
        <v>285</v>
      </c>
      <c r="F332" s="51"/>
      <c r="G332" s="52" t="s">
        <v>67</v>
      </c>
      <c r="H332" s="53" t="s">
        <v>234</v>
      </c>
      <c r="I332" s="53" t="s">
        <v>235</v>
      </c>
      <c r="J332" s="54" t="s">
        <v>236</v>
      </c>
      <c r="K332" s="2" t="s">
        <v>1245</v>
      </c>
      <c r="L332" s="178"/>
      <c r="M332" s="121">
        <v>242241</v>
      </c>
      <c r="N332" s="118" t="e">
        <f>IF(ISBLANK(N354:N1457),"",(DATE(YEAR(N354:N1457)+3,MONTH(N354:N1457),DAY(N354:N1457)-1)))</f>
        <v>#VALUE!</v>
      </c>
      <c r="O332" s="51" t="s">
        <v>2078</v>
      </c>
    </row>
    <row r="333" spans="1:15" ht="21">
      <c r="A333" s="41">
        <v>330</v>
      </c>
      <c r="B333" s="123" t="s">
        <v>2079</v>
      </c>
      <c r="C333" s="79" t="s">
        <v>597</v>
      </c>
      <c r="D333" s="19" t="s">
        <v>598</v>
      </c>
      <c r="E333" s="179" t="s">
        <v>2080</v>
      </c>
      <c r="F333" s="21">
        <v>1</v>
      </c>
      <c r="G333" s="21"/>
      <c r="H333" s="21" t="s">
        <v>599</v>
      </c>
      <c r="I333" s="21" t="s">
        <v>490</v>
      </c>
      <c r="J333" s="28" t="s">
        <v>462</v>
      </c>
      <c r="K333" s="27" t="s">
        <v>1114</v>
      </c>
      <c r="L333" s="99" t="s">
        <v>2004</v>
      </c>
      <c r="M333" s="133">
        <v>243337</v>
      </c>
      <c r="N333" s="118">
        <f>IF(ISBLANK(M333:M1022),"",(DATE(YEAR(M333:M1022)+3,MONTH(M333:M1022),DAY(M333:M1022)-1)))</f>
        <v>244432</v>
      </c>
      <c r="O333" s="25" t="s">
        <v>2081</v>
      </c>
    </row>
    <row r="334" spans="1:15" ht="21">
      <c r="A334" s="41">
        <v>331</v>
      </c>
      <c r="B334" s="38" t="s">
        <v>2082</v>
      </c>
      <c r="C334" s="85" t="s">
        <v>568</v>
      </c>
      <c r="D334" s="29" t="s">
        <v>16</v>
      </c>
      <c r="E334" s="20" t="s">
        <v>569</v>
      </c>
      <c r="F334" s="21">
        <v>4</v>
      </c>
      <c r="G334" s="21"/>
      <c r="H334" s="21" t="s">
        <v>530</v>
      </c>
      <c r="I334" s="21" t="s">
        <v>466</v>
      </c>
      <c r="J334" s="28" t="s">
        <v>462</v>
      </c>
      <c r="K334" s="27" t="s">
        <v>1234</v>
      </c>
      <c r="L334" s="43"/>
      <c r="M334" s="117">
        <v>242277</v>
      </c>
      <c r="N334" s="118">
        <f>IF(ISBLANK(M334:M1503),"",(DATE(YEAR(M334:M1503)+3,MONTH(M334:M1503),DAY(M334:M1503)-1)))</f>
        <v>243372</v>
      </c>
      <c r="O334" s="29" t="s">
        <v>2083</v>
      </c>
    </row>
    <row r="335" spans="1:15" ht="20.25">
      <c r="A335" s="41">
        <v>332</v>
      </c>
      <c r="B335" s="38" t="s">
        <v>2084</v>
      </c>
      <c r="C335" s="14" t="s">
        <v>991</v>
      </c>
      <c r="D335" s="2" t="s">
        <v>992</v>
      </c>
      <c r="E335" s="8">
        <v>406</v>
      </c>
      <c r="F335" s="9" t="s">
        <v>993</v>
      </c>
      <c r="G335" s="18"/>
      <c r="H335" s="18" t="s">
        <v>994</v>
      </c>
      <c r="I335" s="8" t="s">
        <v>995</v>
      </c>
      <c r="J335" s="42" t="s">
        <v>832</v>
      </c>
      <c r="K335" s="2" t="s">
        <v>1217</v>
      </c>
      <c r="L335" s="180"/>
      <c r="M335" s="121">
        <v>242241</v>
      </c>
      <c r="N335" s="118">
        <f>IF(ISBLANK(M335:M972),"",(DATE(YEAR(M335:M972)+3,MONTH(M335:M972),DAY(M335:M972)-1)))</f>
        <v>243336</v>
      </c>
      <c r="O335" s="51" t="s">
        <v>2085</v>
      </c>
    </row>
    <row r="336" spans="1:15" ht="21">
      <c r="A336" s="41">
        <v>333</v>
      </c>
      <c r="B336" s="38" t="s">
        <v>2086</v>
      </c>
      <c r="C336" s="79" t="s">
        <v>430</v>
      </c>
      <c r="D336" s="19" t="s">
        <v>431</v>
      </c>
      <c r="E336" s="21" t="s">
        <v>432</v>
      </c>
      <c r="F336" s="19">
        <v>6</v>
      </c>
      <c r="G336" s="19"/>
      <c r="H336" s="19" t="s">
        <v>351</v>
      </c>
      <c r="I336" s="19" t="s">
        <v>385</v>
      </c>
      <c r="J336" s="19" t="s">
        <v>324</v>
      </c>
      <c r="K336" s="27" t="s">
        <v>1220</v>
      </c>
      <c r="L336" s="160"/>
      <c r="M336" s="135">
        <v>242246</v>
      </c>
      <c r="N336" s="118">
        <f>IF(ISBLANK(M336:M1021),"",(DATE(YEAR(M336:M1021)+3,MONTH(M336:M1021),DAY(M336:M1021)-1)))</f>
        <v>243341</v>
      </c>
      <c r="O336" s="50" t="s">
        <v>2087</v>
      </c>
    </row>
    <row r="337" spans="1:15" ht="20.25">
      <c r="A337" s="41">
        <v>334</v>
      </c>
      <c r="B337" s="38" t="s">
        <v>2088</v>
      </c>
      <c r="C337" s="86" t="s">
        <v>688</v>
      </c>
      <c r="D337" s="51" t="s">
        <v>689</v>
      </c>
      <c r="E337" s="75" t="s">
        <v>684</v>
      </c>
      <c r="F337" s="168"/>
      <c r="G337" s="168"/>
      <c r="H337" s="169" t="s">
        <v>650</v>
      </c>
      <c r="I337" s="170" t="s">
        <v>685</v>
      </c>
      <c r="J337" s="169" t="s">
        <v>647</v>
      </c>
      <c r="K337" s="24" t="s">
        <v>1231</v>
      </c>
      <c r="L337" s="99"/>
      <c r="M337" s="147">
        <v>242247</v>
      </c>
      <c r="N337" s="118">
        <f>IF(ISBLANK(M337:M1455),"",(DATE(YEAR(M337:M1455)+3,MONTH(M337:M1455),DAY(M337:M1455)-1)))</f>
        <v>243342</v>
      </c>
      <c r="O337" s="51" t="s">
        <v>2089</v>
      </c>
    </row>
    <row r="338" spans="1:15" ht="21">
      <c r="A338" s="41">
        <v>335</v>
      </c>
      <c r="B338" s="123" t="s">
        <v>2090</v>
      </c>
      <c r="C338" s="79" t="s">
        <v>887</v>
      </c>
      <c r="D338" s="19" t="s">
        <v>888</v>
      </c>
      <c r="E338" s="21" t="s">
        <v>889</v>
      </c>
      <c r="F338" s="19"/>
      <c r="G338" s="19"/>
      <c r="H338" s="21" t="s">
        <v>833</v>
      </c>
      <c r="I338" s="21" t="s">
        <v>890</v>
      </c>
      <c r="J338" s="21" t="s">
        <v>834</v>
      </c>
      <c r="K338" s="27" t="s">
        <v>1117</v>
      </c>
      <c r="L338" s="181">
        <v>243283</v>
      </c>
      <c r="M338" s="182">
        <v>243343</v>
      </c>
      <c r="N338" s="118">
        <f>IF(ISBLANK(M338:M1014),"",(DATE(YEAR(M338:M1014)+3,MONTH(M338:M1014),DAY(M338:M1014)-1)))</f>
        <v>244438</v>
      </c>
      <c r="O338" s="50" t="s">
        <v>2091</v>
      </c>
    </row>
    <row r="339" spans="1:15" ht="20.25">
      <c r="A339" s="41">
        <v>336</v>
      </c>
      <c r="B339" s="38" t="s">
        <v>2092</v>
      </c>
      <c r="C339" s="57" t="s">
        <v>104</v>
      </c>
      <c r="D339" s="17" t="s">
        <v>105</v>
      </c>
      <c r="E339" s="8" t="s">
        <v>106</v>
      </c>
      <c r="F339" s="8"/>
      <c r="G339" s="5"/>
      <c r="H339" s="8" t="s">
        <v>24</v>
      </c>
      <c r="I339" s="8" t="s">
        <v>25</v>
      </c>
      <c r="J339" s="8" t="s">
        <v>23</v>
      </c>
      <c r="K339" s="2" t="s">
        <v>1212</v>
      </c>
      <c r="L339" s="153"/>
      <c r="M339" s="171">
        <v>242247</v>
      </c>
      <c r="N339" s="118">
        <f>IF(ISBLANK(M339:M1019),"",(DATE(YEAR(M339:M1019)+3,MONTH(M339:M1019),DAY(M339:M1019)-1)))</f>
        <v>243342</v>
      </c>
      <c r="O339" s="6" t="s">
        <v>2093</v>
      </c>
    </row>
    <row r="340" spans="1:15" ht="20.25">
      <c r="A340" s="41">
        <v>337</v>
      </c>
      <c r="B340" s="38" t="s">
        <v>2094</v>
      </c>
      <c r="C340" s="14" t="s">
        <v>107</v>
      </c>
      <c r="D340" s="5" t="s">
        <v>108</v>
      </c>
      <c r="E340" s="9" t="s">
        <v>109</v>
      </c>
      <c r="F340" s="8">
        <v>12</v>
      </c>
      <c r="G340" s="8"/>
      <c r="H340" s="8" t="s">
        <v>57</v>
      </c>
      <c r="I340" s="8" t="s">
        <v>57</v>
      </c>
      <c r="J340" s="8" t="s">
        <v>23</v>
      </c>
      <c r="K340" s="2" t="s">
        <v>1212</v>
      </c>
      <c r="L340" s="153"/>
      <c r="M340" s="171">
        <v>242247</v>
      </c>
      <c r="N340" s="118">
        <f>IF(ISBLANK(M340:M1020),"",(DATE(YEAR(M340:M1020)+3,MONTH(M340:M1020),DAY(M340:M1020)-1)))</f>
        <v>243342</v>
      </c>
      <c r="O340" s="6" t="s">
        <v>2095</v>
      </c>
    </row>
    <row r="341" spans="1:15" ht="21">
      <c r="A341" s="41">
        <v>338</v>
      </c>
      <c r="B341" s="38" t="s">
        <v>2096</v>
      </c>
      <c r="C341" s="36" t="s">
        <v>2097</v>
      </c>
      <c r="D341" s="30" t="s">
        <v>15</v>
      </c>
      <c r="E341" s="20" t="s">
        <v>383</v>
      </c>
      <c r="F341" s="20" t="s">
        <v>384</v>
      </c>
      <c r="G341" s="20"/>
      <c r="H341" s="20" t="s">
        <v>351</v>
      </c>
      <c r="I341" s="20" t="s">
        <v>385</v>
      </c>
      <c r="J341" s="20" t="s">
        <v>324</v>
      </c>
      <c r="K341" s="27" t="s">
        <v>1220</v>
      </c>
      <c r="L341" s="39"/>
      <c r="M341" s="117">
        <v>242277</v>
      </c>
      <c r="N341" s="118">
        <v>243372</v>
      </c>
      <c r="O341" s="50" t="s">
        <v>2098</v>
      </c>
    </row>
    <row r="342" spans="1:15" ht="21">
      <c r="A342" s="41">
        <v>339</v>
      </c>
      <c r="B342" s="38" t="s">
        <v>2099</v>
      </c>
      <c r="C342" s="36" t="s">
        <v>2100</v>
      </c>
      <c r="D342" s="30" t="s">
        <v>15</v>
      </c>
      <c r="E342" s="20" t="s">
        <v>386</v>
      </c>
      <c r="F342" s="20"/>
      <c r="G342" s="20" t="s">
        <v>356</v>
      </c>
      <c r="H342" s="20" t="s">
        <v>357</v>
      </c>
      <c r="I342" s="20" t="s">
        <v>385</v>
      </c>
      <c r="J342" s="20" t="s">
        <v>324</v>
      </c>
      <c r="K342" s="27" t="s">
        <v>1220</v>
      </c>
      <c r="L342" s="39"/>
      <c r="M342" s="117">
        <v>242277</v>
      </c>
      <c r="N342" s="118">
        <v>243372</v>
      </c>
      <c r="O342" s="50" t="s">
        <v>2101</v>
      </c>
    </row>
    <row r="343" spans="1:15" ht="21">
      <c r="A343" s="41">
        <v>340</v>
      </c>
      <c r="B343" s="38" t="s">
        <v>2102</v>
      </c>
      <c r="C343" s="36" t="s">
        <v>2103</v>
      </c>
      <c r="D343" s="30" t="s">
        <v>15</v>
      </c>
      <c r="E343" s="20" t="s">
        <v>387</v>
      </c>
      <c r="F343" s="20" t="s">
        <v>388</v>
      </c>
      <c r="G343" s="20"/>
      <c r="H343" s="20" t="s">
        <v>343</v>
      </c>
      <c r="I343" s="20" t="s">
        <v>385</v>
      </c>
      <c r="J343" s="20" t="s">
        <v>324</v>
      </c>
      <c r="K343" s="27" t="s">
        <v>1220</v>
      </c>
      <c r="L343" s="39"/>
      <c r="M343" s="117">
        <v>242277</v>
      </c>
      <c r="N343" s="118">
        <v>243372</v>
      </c>
      <c r="O343" s="50" t="s">
        <v>2104</v>
      </c>
    </row>
    <row r="344" spans="1:15" ht="21">
      <c r="A344" s="41">
        <v>341</v>
      </c>
      <c r="B344" s="123" t="s">
        <v>2105</v>
      </c>
      <c r="C344" s="36" t="s">
        <v>795</v>
      </c>
      <c r="D344" s="27" t="s">
        <v>796</v>
      </c>
      <c r="E344" s="31" t="s">
        <v>797</v>
      </c>
      <c r="F344" s="31" t="s">
        <v>302</v>
      </c>
      <c r="G344" s="175"/>
      <c r="H344" s="175" t="s">
        <v>746</v>
      </c>
      <c r="I344" s="31" t="s">
        <v>746</v>
      </c>
      <c r="J344" s="39" t="s">
        <v>759</v>
      </c>
      <c r="K344" s="27" t="s">
        <v>1208</v>
      </c>
      <c r="L344" s="43"/>
      <c r="M344" s="133">
        <v>242277</v>
      </c>
      <c r="N344" s="118">
        <f>IF(ISBLANK(M344:M1014),"",(DATE(YEAR(M344:M1014)+3,MONTH(M344:M1014),DAY(M344:M1014)-1)))</f>
        <v>243372</v>
      </c>
      <c r="O344" s="50" t="s">
        <v>2106</v>
      </c>
    </row>
    <row r="345" spans="1:15" ht="21">
      <c r="A345" s="41">
        <v>342</v>
      </c>
      <c r="B345" s="38" t="s">
        <v>2107</v>
      </c>
      <c r="C345" s="84" t="s">
        <v>600</v>
      </c>
      <c r="D345" s="27" t="s">
        <v>601</v>
      </c>
      <c r="E345" s="21" t="s">
        <v>602</v>
      </c>
      <c r="F345" s="21">
        <v>1</v>
      </c>
      <c r="G345" s="21"/>
      <c r="H345" s="21" t="s">
        <v>599</v>
      </c>
      <c r="I345" s="21" t="s">
        <v>490</v>
      </c>
      <c r="J345" s="28" t="s">
        <v>462</v>
      </c>
      <c r="K345" s="27" t="s">
        <v>1234</v>
      </c>
      <c r="L345" s="43"/>
      <c r="M345" s="133">
        <v>242323</v>
      </c>
      <c r="N345" s="118">
        <f>IF(ISBLANK(M345:M1023),"",(DATE(YEAR(M345:M1023)+3,MONTH(M345:M1023),DAY(M345:M1023)-1)))</f>
        <v>243418</v>
      </c>
      <c r="O345" s="25" t="s">
        <v>2108</v>
      </c>
    </row>
    <row r="346" spans="1:15" ht="21">
      <c r="A346" s="41">
        <v>343</v>
      </c>
      <c r="B346" s="38" t="s">
        <v>2109</v>
      </c>
      <c r="C346" s="36" t="s">
        <v>798</v>
      </c>
      <c r="D346" s="30" t="s">
        <v>799</v>
      </c>
      <c r="E346" s="20" t="s">
        <v>800</v>
      </c>
      <c r="F346" s="20" t="s">
        <v>444</v>
      </c>
      <c r="G346" s="20"/>
      <c r="H346" s="20" t="s">
        <v>738</v>
      </c>
      <c r="I346" s="20" t="s">
        <v>739</v>
      </c>
      <c r="J346" s="20" t="s">
        <v>759</v>
      </c>
      <c r="K346" s="27" t="s">
        <v>1208</v>
      </c>
      <c r="L346" s="43"/>
      <c r="M346" s="182">
        <v>242324</v>
      </c>
      <c r="N346" s="118">
        <f>IF(ISBLANK(M346:M1015),"",(DATE(YEAR(M346:M1015)+3,MONTH(M346:M1015),DAY(M346:M1015)-1)))</f>
        <v>243419</v>
      </c>
      <c r="O346" s="50" t="s">
        <v>826</v>
      </c>
    </row>
    <row r="347" spans="1:15" ht="20.25">
      <c r="A347" s="41">
        <v>344</v>
      </c>
      <c r="B347" s="38" t="s">
        <v>2110</v>
      </c>
      <c r="C347" s="14" t="s">
        <v>996</v>
      </c>
      <c r="D347" s="4" t="s">
        <v>997</v>
      </c>
      <c r="E347" s="43" t="s">
        <v>998</v>
      </c>
      <c r="F347" s="43" t="s">
        <v>217</v>
      </c>
      <c r="G347" s="43"/>
      <c r="H347" s="43" t="s">
        <v>942</v>
      </c>
      <c r="I347" s="43" t="s">
        <v>995</v>
      </c>
      <c r="J347" s="43" t="s">
        <v>832</v>
      </c>
      <c r="K347" s="2" t="s">
        <v>1217</v>
      </c>
      <c r="L347" s="74"/>
      <c r="M347" s="147">
        <v>242327</v>
      </c>
      <c r="N347" s="118">
        <f>IF(ISBLANK(M347:M975),"",(DATE(YEAR(M347:M975)+3,MONTH(M347:M975),DAY(M347:M975)-1)))</f>
        <v>243422</v>
      </c>
      <c r="O347" s="51" t="s">
        <v>2111</v>
      </c>
    </row>
    <row r="348" spans="1:15" ht="21">
      <c r="A348" s="41">
        <v>345</v>
      </c>
      <c r="B348" s="38" t="s">
        <v>2112</v>
      </c>
      <c r="C348" s="183" t="s">
        <v>891</v>
      </c>
      <c r="D348" s="27" t="s">
        <v>892</v>
      </c>
      <c r="E348" s="21" t="s">
        <v>893</v>
      </c>
      <c r="F348" s="21"/>
      <c r="G348" s="21" t="s">
        <v>67</v>
      </c>
      <c r="H348" s="21" t="s">
        <v>838</v>
      </c>
      <c r="I348" s="21" t="s">
        <v>838</v>
      </c>
      <c r="J348" s="21" t="s">
        <v>834</v>
      </c>
      <c r="K348" s="27" t="s">
        <v>1118</v>
      </c>
      <c r="L348" s="117"/>
      <c r="M348" s="182">
        <v>242328</v>
      </c>
      <c r="N348" s="118">
        <f>IF(ISBLANK(M348:M1015),"",(DATE(YEAR(M348:M1015)+3,MONTH(M348:M1015),DAY(M348:M1015)-1)))</f>
        <v>243423</v>
      </c>
      <c r="O348" s="50" t="s">
        <v>2113</v>
      </c>
    </row>
    <row r="349" spans="1:15" ht="20.25">
      <c r="A349" s="41">
        <v>346</v>
      </c>
      <c r="B349" s="38" t="s">
        <v>2114</v>
      </c>
      <c r="C349" s="14" t="s">
        <v>690</v>
      </c>
      <c r="D349" s="24" t="s">
        <v>691</v>
      </c>
      <c r="E349" s="105" t="s">
        <v>692</v>
      </c>
      <c r="F349" s="105" t="s">
        <v>113</v>
      </c>
      <c r="G349" s="105"/>
      <c r="H349" s="105" t="s">
        <v>693</v>
      </c>
      <c r="I349" s="105" t="s">
        <v>663</v>
      </c>
      <c r="J349" s="105" t="s">
        <v>647</v>
      </c>
      <c r="K349" s="24" t="s">
        <v>1231</v>
      </c>
      <c r="L349" s="149"/>
      <c r="M349" s="147">
        <v>242328</v>
      </c>
      <c r="N349" s="118">
        <f>IF(ISBLANK(M349:M1456),"",(DATE(YEAR(M349:M1456)+3,MONTH(M349:M1456),DAY(M349:M1456)-1)))</f>
        <v>243423</v>
      </c>
      <c r="O349" s="51" t="s">
        <v>2115</v>
      </c>
    </row>
    <row r="350" spans="1:15" ht="20.25">
      <c r="A350" s="41">
        <v>347</v>
      </c>
      <c r="B350" s="38" t="s">
        <v>2116</v>
      </c>
      <c r="C350" s="82" t="s">
        <v>999</v>
      </c>
      <c r="D350" s="2" t="s">
        <v>1000</v>
      </c>
      <c r="E350" s="41">
        <v>215</v>
      </c>
      <c r="F350" s="41">
        <v>10</v>
      </c>
      <c r="G350" s="41"/>
      <c r="H350" s="41" t="s">
        <v>982</v>
      </c>
      <c r="I350" s="41" t="s">
        <v>982</v>
      </c>
      <c r="J350" s="41" t="s">
        <v>832</v>
      </c>
      <c r="K350" s="2" t="s">
        <v>1217</v>
      </c>
      <c r="L350" s="38"/>
      <c r="M350" s="147">
        <v>242388</v>
      </c>
      <c r="N350" s="118">
        <f>IF(ISBLANK(M350:M976),"",(DATE(YEAR(M350:M976)+3,MONTH(M350:M976),DAY(M350:M976)-1)))</f>
        <v>243483</v>
      </c>
      <c r="O350" s="51" t="s">
        <v>2117</v>
      </c>
    </row>
    <row r="351" spans="1:15" ht="21">
      <c r="A351" s="41">
        <v>348</v>
      </c>
      <c r="B351" s="123" t="s">
        <v>2118</v>
      </c>
      <c r="C351" s="98" t="s">
        <v>433</v>
      </c>
      <c r="D351" s="30" t="s">
        <v>434</v>
      </c>
      <c r="E351" s="20" t="s">
        <v>435</v>
      </c>
      <c r="F351" s="20" t="s">
        <v>384</v>
      </c>
      <c r="G351" s="20"/>
      <c r="H351" s="20" t="s">
        <v>351</v>
      </c>
      <c r="I351" s="20" t="s">
        <v>385</v>
      </c>
      <c r="J351" s="20" t="s">
        <v>324</v>
      </c>
      <c r="K351" s="27" t="s">
        <v>1107</v>
      </c>
      <c r="L351" s="184">
        <v>243168</v>
      </c>
      <c r="M351" s="185">
        <v>242396</v>
      </c>
      <c r="N351" s="118">
        <f>IF(ISBLANK(M351:M1022),"",(DATE(YEAR(M351:M1022)+3,MONTH(M351:M1022),DAY(M351:M1022)-1)))</f>
        <v>243491</v>
      </c>
      <c r="O351" s="186" t="s">
        <v>2119</v>
      </c>
    </row>
    <row r="352" spans="1:15" ht="21">
      <c r="A352" s="41">
        <v>349</v>
      </c>
      <c r="B352" s="38" t="s">
        <v>2120</v>
      </c>
      <c r="C352" s="84" t="s">
        <v>291</v>
      </c>
      <c r="D352" s="2" t="s">
        <v>292</v>
      </c>
      <c r="E352" s="55" t="s">
        <v>285</v>
      </c>
      <c r="F352" s="56"/>
      <c r="G352" s="49" t="s">
        <v>67</v>
      </c>
      <c r="H352" s="41" t="s">
        <v>234</v>
      </c>
      <c r="I352" s="41" t="s">
        <v>235</v>
      </c>
      <c r="J352" s="41" t="s">
        <v>236</v>
      </c>
      <c r="K352" s="2" t="s">
        <v>1245</v>
      </c>
      <c r="L352" s="41"/>
      <c r="M352" s="147">
        <v>242409</v>
      </c>
      <c r="N352" s="118" t="e">
        <f>IF(ISBLANK(N366:N1458),"",(DATE(YEAR(N366:N1458)+3,MONTH(N366:N1458),DAY(N366:N1458)-1)))</f>
        <v>#VALUE!</v>
      </c>
      <c r="O352" s="51" t="s">
        <v>2121</v>
      </c>
    </row>
    <row r="353" spans="1:15" ht="21">
      <c r="A353" s="41">
        <v>350</v>
      </c>
      <c r="B353" s="38" t="s">
        <v>2122</v>
      </c>
      <c r="C353" s="36" t="s">
        <v>264</v>
      </c>
      <c r="D353" s="3" t="s">
        <v>17</v>
      </c>
      <c r="E353" s="43" t="s">
        <v>265</v>
      </c>
      <c r="F353" s="43"/>
      <c r="G353" s="44"/>
      <c r="H353" s="43" t="s">
        <v>234</v>
      </c>
      <c r="I353" s="43" t="s">
        <v>235</v>
      </c>
      <c r="J353" s="43" t="s">
        <v>236</v>
      </c>
      <c r="K353" s="2" t="s">
        <v>1245</v>
      </c>
      <c r="L353" s="43"/>
      <c r="M353" s="187">
        <v>242409</v>
      </c>
      <c r="N353" s="188">
        <v>243372</v>
      </c>
      <c r="O353" s="38" t="s">
        <v>2123</v>
      </c>
    </row>
    <row r="354" spans="1:15" ht="20.25">
      <c r="A354" s="41">
        <v>351</v>
      </c>
      <c r="B354" s="38" t="s">
        <v>2124</v>
      </c>
      <c r="C354" s="14" t="s">
        <v>694</v>
      </c>
      <c r="D354" s="108" t="s">
        <v>695</v>
      </c>
      <c r="E354" s="105" t="s">
        <v>696</v>
      </c>
      <c r="F354" s="105" t="s">
        <v>113</v>
      </c>
      <c r="G354" s="105"/>
      <c r="H354" s="105" t="s">
        <v>665</v>
      </c>
      <c r="I354" s="105" t="s">
        <v>665</v>
      </c>
      <c r="J354" s="105" t="s">
        <v>647</v>
      </c>
      <c r="K354" s="24" t="s">
        <v>1231</v>
      </c>
      <c r="L354" s="149"/>
      <c r="M354" s="147">
        <v>242418</v>
      </c>
      <c r="N354" s="118">
        <f>IF(ISBLANK(M354:M1457),"",(DATE(YEAR(M354:M1457)+3,MONTH(M354:M1457),DAY(M354:M1457)-1)))</f>
        <v>243513</v>
      </c>
      <c r="O354" s="51" t="s">
        <v>2125</v>
      </c>
    </row>
    <row r="355" spans="1:15" ht="20.25">
      <c r="A355" s="41">
        <v>352</v>
      </c>
      <c r="B355" s="38" t="s">
        <v>2126</v>
      </c>
      <c r="C355" s="14" t="s">
        <v>110</v>
      </c>
      <c r="D355" s="4" t="s">
        <v>111</v>
      </c>
      <c r="E355" s="13" t="s">
        <v>112</v>
      </c>
      <c r="F355" s="13" t="s">
        <v>113</v>
      </c>
      <c r="G355" s="13"/>
      <c r="H355" s="13" t="s">
        <v>114</v>
      </c>
      <c r="I355" s="13" t="s">
        <v>115</v>
      </c>
      <c r="J355" s="13" t="s">
        <v>23</v>
      </c>
      <c r="K355" s="2" t="s">
        <v>1212</v>
      </c>
      <c r="L355" s="6"/>
      <c r="M355" s="171">
        <v>242418</v>
      </c>
      <c r="N355" s="118">
        <f>IF(ISBLANK(M355:M1021),"",(DATE(YEAR(M355:M1021)+3,MONTH(M355:M1021),DAY(M355:M1021)-1)))</f>
        <v>243513</v>
      </c>
      <c r="O355" s="6" t="s">
        <v>2127</v>
      </c>
    </row>
    <row r="356" spans="1:15" ht="20.25">
      <c r="A356" s="41">
        <v>353</v>
      </c>
      <c r="B356" s="38" t="s">
        <v>2128</v>
      </c>
      <c r="C356" s="14" t="s">
        <v>116</v>
      </c>
      <c r="D356" s="2" t="s">
        <v>117</v>
      </c>
      <c r="E356" s="9" t="s">
        <v>118</v>
      </c>
      <c r="F356" s="9"/>
      <c r="G356" s="18" t="s">
        <v>20</v>
      </c>
      <c r="H356" s="18" t="s">
        <v>21</v>
      </c>
      <c r="I356" s="9" t="s">
        <v>22</v>
      </c>
      <c r="J356" s="17" t="s">
        <v>23</v>
      </c>
      <c r="K356" s="2" t="s">
        <v>1212</v>
      </c>
      <c r="L356" s="6"/>
      <c r="M356" s="171">
        <v>242418</v>
      </c>
      <c r="N356" s="118">
        <f>IF(ISBLANK(M356:M1022),"",(DATE(YEAR(M356:M1022)+3,MONTH(M356:M1022),DAY(M356:M1022)-1)))</f>
        <v>243513</v>
      </c>
      <c r="O356" s="6" t="s">
        <v>2129</v>
      </c>
    </row>
    <row r="357" spans="1:15" ht="21">
      <c r="A357" s="41">
        <v>354</v>
      </c>
      <c r="B357" s="38" t="s">
        <v>2130</v>
      </c>
      <c r="C357" s="61" t="s">
        <v>198</v>
      </c>
      <c r="D357" s="29" t="s">
        <v>199</v>
      </c>
      <c r="E357" s="39" t="s">
        <v>216</v>
      </c>
      <c r="F357" s="39" t="s">
        <v>217</v>
      </c>
      <c r="G357" s="37"/>
      <c r="H357" s="39" t="s">
        <v>218</v>
      </c>
      <c r="I357" s="39" t="s">
        <v>164</v>
      </c>
      <c r="J357" s="39" t="s">
        <v>152</v>
      </c>
      <c r="K357" s="27" t="s">
        <v>1205</v>
      </c>
      <c r="L357" s="33"/>
      <c r="M357" s="133">
        <v>242418</v>
      </c>
      <c r="N357" s="118">
        <f>IF(ISBLANK(M357:M995),"",(DATE(YEAR(M357:M995)+3,MONTH(M357:M995),DAY(M357:M995)-1)))</f>
        <v>243513</v>
      </c>
      <c r="O357" s="25" t="s">
        <v>2131</v>
      </c>
    </row>
    <row r="358" spans="1:15" ht="21">
      <c r="A358" s="41">
        <v>355</v>
      </c>
      <c r="B358" s="38" t="s">
        <v>2132</v>
      </c>
      <c r="C358" s="79" t="s">
        <v>200</v>
      </c>
      <c r="D358" s="19" t="s">
        <v>201</v>
      </c>
      <c r="E358" s="189" t="s">
        <v>219</v>
      </c>
      <c r="F358" s="190"/>
      <c r="G358" s="191"/>
      <c r="H358" s="175" t="s">
        <v>175</v>
      </c>
      <c r="I358" s="39" t="s">
        <v>185</v>
      </c>
      <c r="J358" s="31" t="s">
        <v>152</v>
      </c>
      <c r="K358" s="27" t="s">
        <v>1205</v>
      </c>
      <c r="L358" s="33"/>
      <c r="M358" s="182">
        <v>242418</v>
      </c>
      <c r="N358" s="118">
        <f>IF(ISBLANK(M358:M996),"",(DATE(YEAR(M358:M996)+3,MONTH(M358:M996),DAY(M358:M996)-1)))</f>
        <v>243513</v>
      </c>
      <c r="O358" s="50" t="s">
        <v>2133</v>
      </c>
    </row>
    <row r="359" spans="1:15" ht="20.25">
      <c r="A359" s="41">
        <v>356</v>
      </c>
      <c r="B359" s="38" t="s">
        <v>2134</v>
      </c>
      <c r="C359" s="104" t="s">
        <v>119</v>
      </c>
      <c r="D359" s="2" t="s">
        <v>120</v>
      </c>
      <c r="E359" s="10" t="s">
        <v>121</v>
      </c>
      <c r="F359" s="10"/>
      <c r="G359" s="10" t="s">
        <v>87</v>
      </c>
      <c r="H359" s="10" t="s">
        <v>78</v>
      </c>
      <c r="I359" s="10" t="s">
        <v>22</v>
      </c>
      <c r="J359" s="10" t="s">
        <v>23</v>
      </c>
      <c r="K359" s="2" t="s">
        <v>1212</v>
      </c>
      <c r="L359" s="6"/>
      <c r="M359" s="171">
        <v>242438</v>
      </c>
      <c r="N359" s="136">
        <f>IF(ISBLANK(M359:M1023),"",(DATE(YEAR(M359:M1023)+3,MONTH(M359:M1023),DAY(M359:M1023)-1)))</f>
        <v>243533</v>
      </c>
      <c r="O359" s="6" t="s">
        <v>2135</v>
      </c>
    </row>
    <row r="360" spans="1:15" ht="21">
      <c r="A360" s="41">
        <v>357</v>
      </c>
      <c r="B360" s="38" t="s">
        <v>2136</v>
      </c>
      <c r="C360" s="192" t="s">
        <v>436</v>
      </c>
      <c r="D360" s="27" t="s">
        <v>437</v>
      </c>
      <c r="E360" s="21" t="s">
        <v>438</v>
      </c>
      <c r="F360" s="21"/>
      <c r="G360" s="21"/>
      <c r="H360" s="21" t="s">
        <v>338</v>
      </c>
      <c r="I360" s="21" t="s">
        <v>385</v>
      </c>
      <c r="J360" s="21" t="s">
        <v>324</v>
      </c>
      <c r="K360" s="27" t="s">
        <v>1220</v>
      </c>
      <c r="L360" s="134"/>
      <c r="M360" s="135">
        <v>242498</v>
      </c>
      <c r="N360" s="117">
        <f>IF(ISBLANK(M360:M1023),"",(DATE(YEAR(M360:M1023)+3,MONTH(M360:M1023),DAY(M360:M1023)-1)))</f>
        <v>243593</v>
      </c>
      <c r="O360" s="25" t="s">
        <v>454</v>
      </c>
    </row>
    <row r="361" spans="1:15" ht="21">
      <c r="A361" s="41">
        <v>358</v>
      </c>
      <c r="B361" s="38" t="s">
        <v>2137</v>
      </c>
      <c r="C361" s="192" t="s">
        <v>801</v>
      </c>
      <c r="D361" s="27" t="s">
        <v>802</v>
      </c>
      <c r="E361" s="21" t="s">
        <v>803</v>
      </c>
      <c r="F361" s="21"/>
      <c r="G361" s="21" t="s">
        <v>734</v>
      </c>
      <c r="H361" s="21" t="s">
        <v>735</v>
      </c>
      <c r="I361" s="21" t="s">
        <v>789</v>
      </c>
      <c r="J361" s="21" t="s">
        <v>759</v>
      </c>
      <c r="K361" s="27" t="s">
        <v>1208</v>
      </c>
      <c r="L361" s="100"/>
      <c r="M361" s="182">
        <v>242554</v>
      </c>
      <c r="N361" s="136">
        <f>IF(ISBLANK(M361:M1016),"",(DATE(YEAR(M361:M1016)+3,MONTH(M361:M1016),DAY(M361:M1016)-1)))</f>
        <v>243649</v>
      </c>
      <c r="O361" s="25" t="s">
        <v>827</v>
      </c>
    </row>
    <row r="362" spans="1:15" ht="21">
      <c r="A362" s="41">
        <v>359</v>
      </c>
      <c r="B362" s="38" t="s">
        <v>2138</v>
      </c>
      <c r="C362" s="26" t="s">
        <v>804</v>
      </c>
      <c r="D362" s="58" t="s">
        <v>805</v>
      </c>
      <c r="E362" s="20" t="s">
        <v>33</v>
      </c>
      <c r="F362" s="20"/>
      <c r="G362" s="20"/>
      <c r="H362" s="20" t="s">
        <v>806</v>
      </c>
      <c r="I362" s="20" t="s">
        <v>746</v>
      </c>
      <c r="J362" s="20" t="s">
        <v>759</v>
      </c>
      <c r="K362" s="27" t="s">
        <v>1208</v>
      </c>
      <c r="L362" s="100"/>
      <c r="M362" s="182">
        <v>242554</v>
      </c>
      <c r="N362" s="136">
        <f>IF(ISBLANK(M362:M1017),"",(DATE(YEAR(M362:M1017)+3,MONTH(M362:M1017),DAY(M362:M1017)-1)))</f>
        <v>243649</v>
      </c>
      <c r="O362" s="25" t="s">
        <v>828</v>
      </c>
    </row>
    <row r="363" spans="1:15" ht="21">
      <c r="A363" s="41">
        <v>360</v>
      </c>
      <c r="B363" s="38" t="s">
        <v>2139</v>
      </c>
      <c r="C363" s="192" t="s">
        <v>807</v>
      </c>
      <c r="D363" s="27" t="s">
        <v>808</v>
      </c>
      <c r="E363" s="21" t="s">
        <v>809</v>
      </c>
      <c r="F363" s="21"/>
      <c r="G363" s="21"/>
      <c r="H363" s="21" t="s">
        <v>735</v>
      </c>
      <c r="I363" s="21" t="s">
        <v>789</v>
      </c>
      <c r="J363" s="21" t="s">
        <v>759</v>
      </c>
      <c r="K363" s="27" t="s">
        <v>1208</v>
      </c>
      <c r="L363" s="100"/>
      <c r="M363" s="182">
        <v>242554</v>
      </c>
      <c r="N363" s="136">
        <f>IF(ISBLANK(M363:M1018),"",(DATE(YEAR(M363:M1018)+3,MONTH(M363:M1018),DAY(M363:M1018)-1)))</f>
        <v>243649</v>
      </c>
      <c r="O363" s="25" t="s">
        <v>829</v>
      </c>
    </row>
    <row r="364" spans="1:15" ht="20.25">
      <c r="A364" s="41">
        <v>361</v>
      </c>
      <c r="B364" s="38" t="s">
        <v>2140</v>
      </c>
      <c r="C364" s="1" t="s">
        <v>1001</v>
      </c>
      <c r="D364" s="4" t="s">
        <v>1002</v>
      </c>
      <c r="E364" s="43" t="s">
        <v>1003</v>
      </c>
      <c r="F364" s="43" t="s">
        <v>444</v>
      </c>
      <c r="G364" s="43"/>
      <c r="H364" s="43" t="s">
        <v>930</v>
      </c>
      <c r="I364" s="43" t="s">
        <v>672</v>
      </c>
      <c r="J364" s="43" t="s">
        <v>832</v>
      </c>
      <c r="K364" s="2" t="s">
        <v>1217</v>
      </c>
      <c r="L364" s="100"/>
      <c r="M364" s="147">
        <v>242578</v>
      </c>
      <c r="N364" s="136">
        <f>IF(ISBLANK(M364:M981),"",(DATE(YEAR(M364:M981)+3,MONTH(M364:M981),DAY(M364:M981)-1)))</f>
        <v>243673</v>
      </c>
      <c r="O364" s="47" t="s">
        <v>1027</v>
      </c>
    </row>
    <row r="365" spans="1:15" ht="20.25">
      <c r="A365" s="41">
        <v>362</v>
      </c>
      <c r="B365" s="38" t="s">
        <v>2141</v>
      </c>
      <c r="C365" s="1" t="s">
        <v>1004</v>
      </c>
      <c r="D365" s="2" t="s">
        <v>1005</v>
      </c>
      <c r="E365" s="9" t="s">
        <v>1006</v>
      </c>
      <c r="F365" s="9" t="s">
        <v>113</v>
      </c>
      <c r="G365" s="18"/>
      <c r="H365" s="18" t="s">
        <v>961</v>
      </c>
      <c r="I365" s="9" t="s">
        <v>928</v>
      </c>
      <c r="J365" s="74" t="s">
        <v>832</v>
      </c>
      <c r="K365" s="2" t="s">
        <v>1135</v>
      </c>
      <c r="L365" s="148">
        <v>243312</v>
      </c>
      <c r="M365" s="147">
        <v>242578</v>
      </c>
      <c r="N365" s="136">
        <f>IF(ISBLANK(M365:M982),"",(DATE(YEAR(M365:M982)+3,MONTH(M365:M982),DAY(M365:M982)-1)))</f>
        <v>243673</v>
      </c>
      <c r="O365" s="47" t="s">
        <v>1028</v>
      </c>
    </row>
    <row r="366" spans="1:15" ht="20.25">
      <c r="A366" s="41">
        <v>363</v>
      </c>
      <c r="B366" s="38" t="s">
        <v>2142</v>
      </c>
      <c r="C366" s="1" t="s">
        <v>697</v>
      </c>
      <c r="D366" s="108" t="s">
        <v>698</v>
      </c>
      <c r="E366" s="105" t="s">
        <v>699</v>
      </c>
      <c r="F366" s="105" t="s">
        <v>384</v>
      </c>
      <c r="G366" s="105"/>
      <c r="H366" s="105" t="s">
        <v>646</v>
      </c>
      <c r="I366" s="105" t="s">
        <v>663</v>
      </c>
      <c r="J366" s="105" t="s">
        <v>647</v>
      </c>
      <c r="K366" s="24" t="s">
        <v>1231</v>
      </c>
      <c r="L366" s="145"/>
      <c r="M366" s="147">
        <v>242578</v>
      </c>
      <c r="N366" s="136">
        <f>IF(ISBLANK(M366:M1458),"",(DATE(YEAR(M366:M1458)+3,MONTH(M366:M1458),DAY(M366:M1458)-1)))</f>
        <v>243673</v>
      </c>
      <c r="O366" s="51" t="s">
        <v>720</v>
      </c>
    </row>
    <row r="367" spans="1:15" ht="21">
      <c r="A367" s="41">
        <v>364</v>
      </c>
      <c r="B367" s="38" t="s">
        <v>2143</v>
      </c>
      <c r="C367" s="192" t="s">
        <v>603</v>
      </c>
      <c r="D367" s="27" t="s">
        <v>604</v>
      </c>
      <c r="E367" s="21" t="s">
        <v>605</v>
      </c>
      <c r="F367" s="21">
        <v>4</v>
      </c>
      <c r="G367" s="21" t="s">
        <v>480</v>
      </c>
      <c r="H367" s="21" t="s">
        <v>538</v>
      </c>
      <c r="I367" s="21" t="s">
        <v>561</v>
      </c>
      <c r="J367" s="28" t="s">
        <v>462</v>
      </c>
      <c r="K367" s="27" t="s">
        <v>1234</v>
      </c>
      <c r="L367" s="100"/>
      <c r="M367" s="133">
        <v>242594</v>
      </c>
      <c r="N367" s="136">
        <f>IF(ISBLANK(M367:M1024),"",(DATE(YEAR(M367:M1024)+3,MONTH(M367:M1024),DAY(M367:M1024)-1)))</f>
        <v>243688</v>
      </c>
      <c r="O367" s="25" t="s">
        <v>637</v>
      </c>
    </row>
    <row r="368" spans="1:15" ht="21">
      <c r="A368" s="41">
        <v>365</v>
      </c>
      <c r="B368" s="38" t="s">
        <v>2144</v>
      </c>
      <c r="C368" s="26" t="s">
        <v>606</v>
      </c>
      <c r="D368" s="58" t="s">
        <v>607</v>
      </c>
      <c r="E368" s="20" t="s">
        <v>608</v>
      </c>
      <c r="F368" s="20"/>
      <c r="G368" s="20" t="s">
        <v>609</v>
      </c>
      <c r="H368" s="20" t="s">
        <v>538</v>
      </c>
      <c r="I368" s="20" t="s">
        <v>561</v>
      </c>
      <c r="J368" s="28" t="s">
        <v>462</v>
      </c>
      <c r="K368" s="27" t="s">
        <v>1234</v>
      </c>
      <c r="L368" s="100"/>
      <c r="M368" s="133">
        <v>242594</v>
      </c>
      <c r="N368" s="136">
        <f>IF(ISBLANK(M368:M1025),"",(DATE(YEAR(M368:M1025)+3,MONTH(M368:M1025),DAY(M368:M1025)-1)))</f>
        <v>243688</v>
      </c>
      <c r="O368" s="25" t="s">
        <v>638</v>
      </c>
    </row>
    <row r="369" spans="1:15" ht="20.25">
      <c r="A369" s="41">
        <v>366</v>
      </c>
      <c r="B369" s="38" t="s">
        <v>2145</v>
      </c>
      <c r="C369" s="14" t="s">
        <v>1162</v>
      </c>
      <c r="D369" s="5" t="s">
        <v>2018</v>
      </c>
      <c r="E369" s="10" t="s">
        <v>83</v>
      </c>
      <c r="F369" s="10">
        <v>2</v>
      </c>
      <c r="G369" s="10" t="s">
        <v>25</v>
      </c>
      <c r="H369" s="10" t="s">
        <v>61</v>
      </c>
      <c r="I369" s="10" t="s">
        <v>62</v>
      </c>
      <c r="J369" s="10" t="s">
        <v>23</v>
      </c>
      <c r="K369" s="2" t="s">
        <v>1212</v>
      </c>
      <c r="L369" s="9"/>
      <c r="M369" s="171">
        <v>242594</v>
      </c>
      <c r="N369" s="118">
        <v>243372</v>
      </c>
      <c r="O369" s="5" t="s">
        <v>2146</v>
      </c>
    </row>
    <row r="370" spans="1:15" ht="20.25">
      <c r="A370" s="41">
        <v>367</v>
      </c>
      <c r="B370" s="38" t="s">
        <v>2147</v>
      </c>
      <c r="C370" s="14" t="s">
        <v>1163</v>
      </c>
      <c r="D370" s="5" t="s">
        <v>2018</v>
      </c>
      <c r="E370" s="13" t="s">
        <v>84</v>
      </c>
      <c r="F370" s="13"/>
      <c r="G370" s="13" t="s">
        <v>85</v>
      </c>
      <c r="H370" s="13" t="s">
        <v>35</v>
      </c>
      <c r="I370" s="13" t="s">
        <v>25</v>
      </c>
      <c r="J370" s="13" t="s">
        <v>23</v>
      </c>
      <c r="K370" s="2" t="s">
        <v>1212</v>
      </c>
      <c r="L370" s="9"/>
      <c r="M370" s="171">
        <v>242594</v>
      </c>
      <c r="N370" s="118">
        <v>243372</v>
      </c>
      <c r="O370" s="5" t="s">
        <v>2148</v>
      </c>
    </row>
    <row r="371" spans="1:15" ht="21">
      <c r="A371" s="41">
        <v>368</v>
      </c>
      <c r="B371" s="38" t="s">
        <v>2149</v>
      </c>
      <c r="C371" s="36" t="s">
        <v>2150</v>
      </c>
      <c r="D371" s="29" t="s">
        <v>2018</v>
      </c>
      <c r="E371" s="20" t="s">
        <v>389</v>
      </c>
      <c r="F371" s="20" t="s">
        <v>113</v>
      </c>
      <c r="G371" s="20"/>
      <c r="H371" s="20" t="s">
        <v>323</v>
      </c>
      <c r="I371" s="20" t="s">
        <v>385</v>
      </c>
      <c r="J371" s="20" t="s">
        <v>324</v>
      </c>
      <c r="K371" s="27" t="s">
        <v>1220</v>
      </c>
      <c r="L371" s="39"/>
      <c r="M371" s="135">
        <v>242594</v>
      </c>
      <c r="N371" s="193">
        <v>243372</v>
      </c>
      <c r="O371" s="25" t="s">
        <v>2151</v>
      </c>
    </row>
    <row r="372" spans="1:15" ht="21">
      <c r="A372" s="41">
        <v>369</v>
      </c>
      <c r="B372" s="38" t="s">
        <v>2152</v>
      </c>
      <c r="C372" s="59" t="s">
        <v>610</v>
      </c>
      <c r="D372" s="19" t="s">
        <v>611</v>
      </c>
      <c r="E372" s="194" t="s">
        <v>612</v>
      </c>
      <c r="F372" s="175" t="s">
        <v>113</v>
      </c>
      <c r="G372" s="195"/>
      <c r="H372" s="195" t="s">
        <v>532</v>
      </c>
      <c r="I372" s="39" t="s">
        <v>561</v>
      </c>
      <c r="J372" s="28" t="s">
        <v>462</v>
      </c>
      <c r="K372" s="27" t="s">
        <v>1234</v>
      </c>
      <c r="L372" s="100"/>
      <c r="M372" s="133">
        <v>242594</v>
      </c>
      <c r="N372" s="136">
        <f>IF(ISBLANK(M372:M1026),"",(DATE(YEAR(M372:M1026)+3,MONTH(M372:M1026),DAY(M372:M1026)-1)))</f>
        <v>243688</v>
      </c>
      <c r="O372" s="25" t="s">
        <v>639</v>
      </c>
    </row>
    <row r="373" spans="1:15" ht="20.25">
      <c r="A373" s="41">
        <v>370</v>
      </c>
      <c r="B373" s="38" t="s">
        <v>2153</v>
      </c>
      <c r="C373" s="1" t="s">
        <v>700</v>
      </c>
      <c r="D373" s="108" t="s">
        <v>137</v>
      </c>
      <c r="E373" s="105" t="s">
        <v>701</v>
      </c>
      <c r="F373" s="105"/>
      <c r="G373" s="105" t="s">
        <v>658</v>
      </c>
      <c r="H373" s="105" t="s">
        <v>650</v>
      </c>
      <c r="I373" s="105" t="s">
        <v>663</v>
      </c>
      <c r="J373" s="105" t="s">
        <v>647</v>
      </c>
      <c r="K373" s="24" t="s">
        <v>1231</v>
      </c>
      <c r="L373" s="145"/>
      <c r="M373" s="147">
        <v>242594</v>
      </c>
      <c r="N373" s="136">
        <f>IF(ISBLANK(M373:M1459),"",(DATE(YEAR(M373:M1459)+3,MONTH(M373:M1459),DAY(M373:M1459)-1)))</f>
        <v>243688</v>
      </c>
      <c r="O373" s="51" t="s">
        <v>721</v>
      </c>
    </row>
    <row r="374" spans="1:15" ht="21">
      <c r="A374" s="41">
        <v>371</v>
      </c>
      <c r="B374" s="38" t="s">
        <v>2154</v>
      </c>
      <c r="C374" s="34" t="s">
        <v>202</v>
      </c>
      <c r="D374" s="37" t="s">
        <v>203</v>
      </c>
      <c r="E374" s="39" t="s">
        <v>220</v>
      </c>
      <c r="F374" s="39" t="s">
        <v>217</v>
      </c>
      <c r="G374" s="37"/>
      <c r="H374" s="31" t="s">
        <v>163</v>
      </c>
      <c r="I374" s="31" t="s">
        <v>164</v>
      </c>
      <c r="J374" s="31" t="s">
        <v>152</v>
      </c>
      <c r="K374" s="27" t="s">
        <v>1205</v>
      </c>
      <c r="L374" s="156"/>
      <c r="M374" s="182">
        <v>242599</v>
      </c>
      <c r="N374" s="118">
        <f>IF(ISBLANK(M374:M997),"",(DATE(YEAR(M374:M997)+3,MONTH(M374:M997),DAY(M374:M997)-1)))</f>
        <v>243693</v>
      </c>
      <c r="O374" s="25" t="s">
        <v>229</v>
      </c>
    </row>
    <row r="375" spans="1:15" ht="21">
      <c r="A375" s="41">
        <v>372</v>
      </c>
      <c r="B375" s="38" t="s">
        <v>2155</v>
      </c>
      <c r="C375" s="26" t="s">
        <v>613</v>
      </c>
      <c r="D375" s="29" t="s">
        <v>614</v>
      </c>
      <c r="E375" s="31" t="s">
        <v>1105</v>
      </c>
      <c r="F375" s="28">
        <v>7</v>
      </c>
      <c r="G375" s="28"/>
      <c r="H375" s="28" t="s">
        <v>1106</v>
      </c>
      <c r="I375" s="28" t="s">
        <v>529</v>
      </c>
      <c r="J375" s="28" t="s">
        <v>462</v>
      </c>
      <c r="K375" s="27" t="s">
        <v>1234</v>
      </c>
      <c r="L375" s="100"/>
      <c r="M375" s="133">
        <v>242599</v>
      </c>
      <c r="N375" s="136">
        <f>IF(ISBLANK(M375:M1027),"",(DATE(YEAR(M375:M1027)+3,MONTH(M375:M1027),DAY(M375:M1027)-1)))</f>
        <v>243693</v>
      </c>
      <c r="O375" s="25" t="s">
        <v>640</v>
      </c>
    </row>
    <row r="376" spans="1:15" ht="21">
      <c r="A376" s="41">
        <v>373</v>
      </c>
      <c r="B376" s="139" t="s">
        <v>2156</v>
      </c>
      <c r="C376" s="140" t="s">
        <v>894</v>
      </c>
      <c r="D376" s="27" t="s">
        <v>2157</v>
      </c>
      <c r="E376" s="20"/>
      <c r="F376" s="20"/>
      <c r="G376" s="20"/>
      <c r="H376" s="20"/>
      <c r="I376" s="20"/>
      <c r="J376" s="21" t="s">
        <v>834</v>
      </c>
      <c r="K376" s="27" t="s">
        <v>1116</v>
      </c>
      <c r="L376" s="141">
        <v>243283</v>
      </c>
      <c r="M376" s="182">
        <v>242599</v>
      </c>
      <c r="N376" s="136">
        <f>IF(ISBLANK(M376:M1016),"",(DATE(YEAR(M376:M1016)+3,MONTH(M376:M1016),DAY(M376:M1016)-1)))</f>
        <v>243693</v>
      </c>
      <c r="O376" s="50" t="s">
        <v>919</v>
      </c>
    </row>
    <row r="377" spans="1:15" ht="21">
      <c r="A377" s="41">
        <v>374</v>
      </c>
      <c r="B377" s="139" t="s">
        <v>2158</v>
      </c>
      <c r="C377" s="196" t="s">
        <v>895</v>
      </c>
      <c r="D377" s="98" t="s">
        <v>1123</v>
      </c>
      <c r="E377" s="21" t="s">
        <v>889</v>
      </c>
      <c r="F377" s="97"/>
      <c r="G377" s="97"/>
      <c r="H377" s="21" t="s">
        <v>833</v>
      </c>
      <c r="I377" s="21" t="s">
        <v>890</v>
      </c>
      <c r="J377" s="21" t="s">
        <v>834</v>
      </c>
      <c r="K377" s="27" t="s">
        <v>1121</v>
      </c>
      <c r="L377" s="124">
        <v>243283</v>
      </c>
      <c r="M377" s="197">
        <v>242599</v>
      </c>
      <c r="N377" s="136">
        <f>IF(ISBLANK(M377:M1017),"",(DATE(YEAR(M377:M1017)+3,MONTH(M377:M1017),DAY(M377:M1017)-1)))</f>
        <v>243693</v>
      </c>
      <c r="O377" s="198" t="s">
        <v>920</v>
      </c>
    </row>
    <row r="378" spans="1:15" ht="20.25">
      <c r="A378" s="41">
        <v>375</v>
      </c>
      <c r="B378" s="38" t="s">
        <v>2159</v>
      </c>
      <c r="C378" s="7" t="s">
        <v>122</v>
      </c>
      <c r="D378" s="6" t="s">
        <v>123</v>
      </c>
      <c r="E378" s="10" t="s">
        <v>124</v>
      </c>
      <c r="F378" s="10"/>
      <c r="G378" s="6" t="s">
        <v>125</v>
      </c>
      <c r="H378" s="6" t="s">
        <v>47</v>
      </c>
      <c r="I378" s="10" t="s">
        <v>47</v>
      </c>
      <c r="J378" s="6" t="s">
        <v>23</v>
      </c>
      <c r="K378" s="2" t="s">
        <v>1212</v>
      </c>
      <c r="L378" s="146"/>
      <c r="M378" s="171">
        <v>242612</v>
      </c>
      <c r="N378" s="117">
        <f>IF(ISBLANK(M378:M1024),"",(DATE(YEAR(M378:M1024)+3,MONTH(M378:M1024),DAY(M378:M1024)-1)))</f>
        <v>243706</v>
      </c>
      <c r="O378" s="5" t="s">
        <v>145</v>
      </c>
    </row>
    <row r="379" spans="1:15" ht="20.25">
      <c r="A379" s="41">
        <v>376</v>
      </c>
      <c r="B379" s="38" t="s">
        <v>2160</v>
      </c>
      <c r="C379" s="7" t="s">
        <v>126</v>
      </c>
      <c r="D379" s="6" t="s">
        <v>127</v>
      </c>
      <c r="E379" s="10" t="s">
        <v>128</v>
      </c>
      <c r="F379" s="10">
        <v>5</v>
      </c>
      <c r="G379" s="6"/>
      <c r="H379" s="6" t="s">
        <v>129</v>
      </c>
      <c r="I379" s="10" t="s">
        <v>28</v>
      </c>
      <c r="J379" s="6" t="s">
        <v>23</v>
      </c>
      <c r="K379" s="2" t="s">
        <v>1212</v>
      </c>
      <c r="L379" s="146"/>
      <c r="M379" s="171">
        <v>242612</v>
      </c>
      <c r="N379" s="117">
        <f>IF(ISBLANK(M379:M1025),"",(DATE(YEAR(M379:M1025)+3,MONTH(M379:M1025),DAY(M379:M1025)-1)))</f>
        <v>243706</v>
      </c>
      <c r="O379" s="5" t="s">
        <v>146</v>
      </c>
    </row>
    <row r="380" spans="1:15" ht="21">
      <c r="A380" s="41">
        <v>377</v>
      </c>
      <c r="B380" s="38" t="s">
        <v>2161</v>
      </c>
      <c r="C380" s="59" t="s">
        <v>615</v>
      </c>
      <c r="D380" s="19" t="s">
        <v>616</v>
      </c>
      <c r="E380" s="21" t="s">
        <v>617</v>
      </c>
      <c r="F380" s="21">
        <v>4</v>
      </c>
      <c r="G380" s="19"/>
      <c r="H380" s="19" t="s">
        <v>618</v>
      </c>
      <c r="I380" s="19" t="s">
        <v>619</v>
      </c>
      <c r="J380" s="28" t="s">
        <v>462</v>
      </c>
      <c r="K380" s="27" t="s">
        <v>1234</v>
      </c>
      <c r="L380" s="100"/>
      <c r="M380" s="133">
        <v>242612</v>
      </c>
      <c r="N380" s="136">
        <f>IF(ISBLANK(M380:M1028),"",(DATE(YEAR(M380:M1028)+3,MONTH(M380:M1028),DAY(M380:M1028)-1)))</f>
        <v>243706</v>
      </c>
      <c r="O380" s="25" t="s">
        <v>641</v>
      </c>
    </row>
    <row r="381" spans="1:15" ht="21">
      <c r="A381" s="41">
        <v>378</v>
      </c>
      <c r="B381" s="38" t="s">
        <v>2162</v>
      </c>
      <c r="C381" s="59" t="s">
        <v>293</v>
      </c>
      <c r="D381" s="38" t="s">
        <v>294</v>
      </c>
      <c r="E381" s="38" t="s">
        <v>285</v>
      </c>
      <c r="F381" s="38"/>
      <c r="G381" s="49"/>
      <c r="H381" s="41" t="s">
        <v>234</v>
      </c>
      <c r="I381" s="41" t="s">
        <v>235</v>
      </c>
      <c r="J381" s="41" t="s">
        <v>236</v>
      </c>
      <c r="K381" s="2" t="s">
        <v>1245</v>
      </c>
      <c r="L381" s="109"/>
      <c r="M381" s="147">
        <v>242612</v>
      </c>
      <c r="N381" s="136" t="e">
        <f ca="1">IF(ISBLANK(N373:N1459),"",(DATE(YEAR(N373:N1459)+3,MONTH(N373:N1459),DAY(N373:N1459)-1)))</f>
        <v>#VALUE!</v>
      </c>
      <c r="O381" s="47" t="s">
        <v>316</v>
      </c>
    </row>
    <row r="382" spans="1:15" ht="21">
      <c r="A382" s="41">
        <v>379</v>
      </c>
      <c r="B382" s="38" t="s">
        <v>2163</v>
      </c>
      <c r="C382" s="59" t="s">
        <v>295</v>
      </c>
      <c r="D382" s="38" t="s">
        <v>296</v>
      </c>
      <c r="E382" s="38" t="s">
        <v>297</v>
      </c>
      <c r="F382" s="38"/>
      <c r="G382" s="49" t="s">
        <v>67</v>
      </c>
      <c r="H382" s="41" t="s">
        <v>234</v>
      </c>
      <c r="I382" s="41" t="s">
        <v>235</v>
      </c>
      <c r="J382" s="41" t="s">
        <v>236</v>
      </c>
      <c r="K382" s="2" t="s">
        <v>1245</v>
      </c>
      <c r="L382" s="109"/>
      <c r="M382" s="147">
        <v>242612</v>
      </c>
      <c r="N382" s="136" t="e">
        <f>IF(ISBLANK(N396:N1460),"",(DATE(YEAR(N396:N1460)+3,MONTH(N396:N1460),DAY(N396:N1460)-1)))</f>
        <v>#VALUE!</v>
      </c>
      <c r="O382" s="47" t="s">
        <v>317</v>
      </c>
    </row>
    <row r="383" spans="1:15" ht="20.25">
      <c r="A383" s="41">
        <v>380</v>
      </c>
      <c r="B383" s="38" t="s">
        <v>2164</v>
      </c>
      <c r="C383" s="14" t="s">
        <v>943</v>
      </c>
      <c r="D383" s="3" t="s">
        <v>17</v>
      </c>
      <c r="E383" s="41" t="s">
        <v>944</v>
      </c>
      <c r="F383" s="41"/>
      <c r="G383" s="8" t="s">
        <v>935</v>
      </c>
      <c r="H383" s="8" t="s">
        <v>936</v>
      </c>
      <c r="I383" s="8" t="s">
        <v>22</v>
      </c>
      <c r="J383" s="8" t="s">
        <v>832</v>
      </c>
      <c r="K383" s="2" t="s">
        <v>1217</v>
      </c>
      <c r="L383" s="74"/>
      <c r="M383" s="187">
        <v>242655</v>
      </c>
      <c r="N383" s="188">
        <v>243372</v>
      </c>
      <c r="O383" s="42" t="s">
        <v>2165</v>
      </c>
    </row>
    <row r="384" spans="1:15" ht="21">
      <c r="A384" s="41">
        <v>381</v>
      </c>
      <c r="B384" s="38" t="s">
        <v>2166</v>
      </c>
      <c r="C384" s="36" t="s">
        <v>2167</v>
      </c>
      <c r="D384" s="58" t="s">
        <v>17</v>
      </c>
      <c r="E384" s="20" t="s">
        <v>570</v>
      </c>
      <c r="F384" s="20" t="s">
        <v>113</v>
      </c>
      <c r="G384" s="20"/>
      <c r="H384" s="20" t="s">
        <v>555</v>
      </c>
      <c r="I384" s="20" t="s">
        <v>82</v>
      </c>
      <c r="J384" s="28" t="s">
        <v>462</v>
      </c>
      <c r="K384" s="27" t="s">
        <v>1234</v>
      </c>
      <c r="L384" s="43"/>
      <c r="M384" s="199">
        <v>242662</v>
      </c>
      <c r="N384" s="193">
        <v>243372</v>
      </c>
      <c r="O384" s="29" t="s">
        <v>2168</v>
      </c>
    </row>
    <row r="385" spans="1:15" ht="21">
      <c r="A385" s="41">
        <v>382</v>
      </c>
      <c r="B385" s="38" t="s">
        <v>2169</v>
      </c>
      <c r="C385" s="26" t="s">
        <v>620</v>
      </c>
      <c r="D385" s="58" t="s">
        <v>621</v>
      </c>
      <c r="E385" s="20" t="s">
        <v>622</v>
      </c>
      <c r="F385" s="20" t="s">
        <v>217</v>
      </c>
      <c r="G385" s="20"/>
      <c r="H385" s="20" t="s">
        <v>623</v>
      </c>
      <c r="I385" s="20" t="s">
        <v>503</v>
      </c>
      <c r="J385" s="28" t="s">
        <v>462</v>
      </c>
      <c r="K385" s="27" t="s">
        <v>2170</v>
      </c>
      <c r="L385" s="43"/>
      <c r="M385" s="133">
        <v>242689</v>
      </c>
      <c r="N385" s="136">
        <f>IF(ISBLANK(M385:M1029),"",(DATE(YEAR(M385:M1029)+3,MONTH(M385:M1029),DAY(M385:M1029)-1)))</f>
        <v>243783</v>
      </c>
      <c r="O385" s="25" t="s">
        <v>642</v>
      </c>
    </row>
    <row r="386" spans="1:15" ht="20.25">
      <c r="A386" s="41">
        <v>383</v>
      </c>
      <c r="B386" s="38" t="s">
        <v>2171</v>
      </c>
      <c r="C386" s="1" t="s">
        <v>1007</v>
      </c>
      <c r="D386" s="3" t="s">
        <v>1008</v>
      </c>
      <c r="E386" s="41"/>
      <c r="F386" s="41"/>
      <c r="G386" s="8"/>
      <c r="H386" s="8" t="s">
        <v>928</v>
      </c>
      <c r="I386" s="8" t="s">
        <v>928</v>
      </c>
      <c r="J386" s="8" t="s">
        <v>832</v>
      </c>
      <c r="K386" s="2" t="s">
        <v>1217</v>
      </c>
      <c r="L386" s="74"/>
      <c r="M386" s="147">
        <v>242702</v>
      </c>
      <c r="N386" s="136">
        <f>IF(ISBLANK(M386:M987),"",(DATE(YEAR(M386:M987)+3,MONTH(M386:M987),DAY(M386:M987)-1)))</f>
        <v>243796</v>
      </c>
      <c r="O386" s="47" t="s">
        <v>1029</v>
      </c>
    </row>
    <row r="387" spans="1:15" ht="20.25">
      <c r="A387" s="41">
        <v>384</v>
      </c>
      <c r="B387" s="38" t="s">
        <v>2172</v>
      </c>
      <c r="C387" s="7" t="s">
        <v>130</v>
      </c>
      <c r="D387" s="6" t="s">
        <v>131</v>
      </c>
      <c r="E387" s="10">
        <v>999</v>
      </c>
      <c r="F387" s="10"/>
      <c r="G387" s="6"/>
      <c r="H387" s="6" t="s">
        <v>78</v>
      </c>
      <c r="I387" s="10" t="s">
        <v>22</v>
      </c>
      <c r="J387" s="6" t="s">
        <v>23</v>
      </c>
      <c r="K387" s="2" t="s">
        <v>1212</v>
      </c>
      <c r="L387" s="6"/>
      <c r="M387" s="171">
        <v>242738</v>
      </c>
      <c r="N387" s="117">
        <f>IF(ISBLANK(M387:M1026),"",(DATE(YEAR(M387:M1026)+3,MONTH(M387:M1026),DAY(M387:M1026)-1)))</f>
        <v>243832</v>
      </c>
      <c r="O387" s="5" t="s">
        <v>147</v>
      </c>
    </row>
    <row r="388" spans="1:15" ht="21">
      <c r="A388" s="41">
        <v>385</v>
      </c>
      <c r="B388" s="38" t="s">
        <v>2173</v>
      </c>
      <c r="C388" s="26" t="s">
        <v>439</v>
      </c>
      <c r="D388" s="29" t="s">
        <v>440</v>
      </c>
      <c r="E388" s="20" t="s">
        <v>441</v>
      </c>
      <c r="F388" s="20"/>
      <c r="G388" s="20"/>
      <c r="H388" s="20" t="s">
        <v>347</v>
      </c>
      <c r="I388" s="20" t="s">
        <v>347</v>
      </c>
      <c r="J388" s="20" t="s">
        <v>324</v>
      </c>
      <c r="K388" s="27" t="s">
        <v>1220</v>
      </c>
      <c r="L388" s="39"/>
      <c r="M388" s="135">
        <v>242740</v>
      </c>
      <c r="N388" s="136">
        <f>IF(ISBLANK(M388:M1024),"",(DATE(YEAR(M388:M1024)+3,MONTH(M388:M1024),DAY(M388:M1024)-1)))</f>
        <v>243834</v>
      </c>
      <c r="O388" s="25" t="s">
        <v>455</v>
      </c>
    </row>
    <row r="389" spans="1:15" ht="21">
      <c r="A389" s="41">
        <v>386</v>
      </c>
      <c r="B389" s="38" t="s">
        <v>2174</v>
      </c>
      <c r="C389" s="26" t="s">
        <v>442</v>
      </c>
      <c r="D389" s="29" t="s">
        <v>440</v>
      </c>
      <c r="E389" s="20" t="s">
        <v>443</v>
      </c>
      <c r="F389" s="20" t="s">
        <v>444</v>
      </c>
      <c r="G389" s="20"/>
      <c r="H389" s="20" t="s">
        <v>347</v>
      </c>
      <c r="I389" s="20" t="s">
        <v>347</v>
      </c>
      <c r="J389" s="20" t="s">
        <v>324</v>
      </c>
      <c r="K389" s="27" t="s">
        <v>1220</v>
      </c>
      <c r="L389" s="39"/>
      <c r="M389" s="135">
        <v>242740</v>
      </c>
      <c r="N389" s="136">
        <f>IF(ISBLANK(M389:M1025),"",(DATE(YEAR(M389:M1025)+3,MONTH(M389:M1025),DAY(M389:M1025)-1)))</f>
        <v>243834</v>
      </c>
      <c r="O389" s="25" t="s">
        <v>456</v>
      </c>
    </row>
    <row r="390" spans="1:15" ht="21">
      <c r="A390" s="41">
        <v>387</v>
      </c>
      <c r="B390" s="38" t="s">
        <v>2175</v>
      </c>
      <c r="C390" s="77" t="s">
        <v>204</v>
      </c>
      <c r="D390" s="38" t="s">
        <v>205</v>
      </c>
      <c r="E390" s="38"/>
      <c r="F390" s="38"/>
      <c r="G390" s="28" t="s">
        <v>213</v>
      </c>
      <c r="H390" s="41" t="s">
        <v>167</v>
      </c>
      <c r="I390" s="41" t="s">
        <v>185</v>
      </c>
      <c r="J390" s="41" t="s">
        <v>152</v>
      </c>
      <c r="K390" s="27" t="s">
        <v>1205</v>
      </c>
      <c r="L390" s="33"/>
      <c r="M390" s="182">
        <v>242751</v>
      </c>
      <c r="N390" s="118">
        <f>IF(ISBLANK(M390:M998),"",(DATE(YEAR(M390:M998)+3,MONTH(M390:M998),DAY(M390:M998)-1)))</f>
        <v>243845</v>
      </c>
      <c r="O390" s="25" t="s">
        <v>230</v>
      </c>
    </row>
    <row r="391" spans="1:15" ht="21">
      <c r="A391" s="41">
        <v>388</v>
      </c>
      <c r="B391" s="38" t="s">
        <v>2176</v>
      </c>
      <c r="C391" s="140" t="s">
        <v>896</v>
      </c>
      <c r="D391" s="27" t="s">
        <v>897</v>
      </c>
      <c r="E391" s="20" t="s">
        <v>898</v>
      </c>
      <c r="F391" s="20" t="s">
        <v>113</v>
      </c>
      <c r="G391" s="20"/>
      <c r="H391" s="20" t="s">
        <v>839</v>
      </c>
      <c r="I391" s="20" t="s">
        <v>840</v>
      </c>
      <c r="J391" s="20" t="s">
        <v>834</v>
      </c>
      <c r="K391" s="27" t="s">
        <v>1118</v>
      </c>
      <c r="L391" s="41"/>
      <c r="M391" s="182">
        <v>242761</v>
      </c>
      <c r="N391" s="136">
        <f>IF(ISBLANK(M391:M1018),"",(DATE(YEAR(M391:M1018)+3,MONTH(M391:M1018),DAY(M391:M1018)-1)))</f>
        <v>243855</v>
      </c>
      <c r="O391" s="25" t="s">
        <v>921</v>
      </c>
    </row>
    <row r="392" spans="1:15" ht="20.25">
      <c r="A392" s="41">
        <v>389</v>
      </c>
      <c r="B392" s="38" t="s">
        <v>2177</v>
      </c>
      <c r="C392" s="14" t="s">
        <v>661</v>
      </c>
      <c r="D392" s="42" t="s">
        <v>16</v>
      </c>
      <c r="E392" s="43" t="s">
        <v>662</v>
      </c>
      <c r="F392" s="43" t="s">
        <v>388</v>
      </c>
      <c r="G392" s="43"/>
      <c r="H392" s="43" t="s">
        <v>660</v>
      </c>
      <c r="I392" s="43" t="s">
        <v>663</v>
      </c>
      <c r="J392" s="43" t="s">
        <v>647</v>
      </c>
      <c r="K392" s="2" t="s">
        <v>1231</v>
      </c>
      <c r="L392" s="43"/>
      <c r="M392" s="147">
        <v>242768</v>
      </c>
      <c r="N392" s="200">
        <v>243372</v>
      </c>
      <c r="O392" s="87" t="s">
        <v>2178</v>
      </c>
    </row>
    <row r="393" spans="1:15" ht="21">
      <c r="A393" s="41">
        <v>390</v>
      </c>
      <c r="B393" s="38" t="s">
        <v>2179</v>
      </c>
      <c r="C393" s="77" t="s">
        <v>206</v>
      </c>
      <c r="D393" s="38" t="s">
        <v>201</v>
      </c>
      <c r="E393" s="38" t="s">
        <v>221</v>
      </c>
      <c r="F393" s="38"/>
      <c r="G393" s="28" t="s">
        <v>222</v>
      </c>
      <c r="H393" s="41" t="s">
        <v>175</v>
      </c>
      <c r="I393" s="41" t="s">
        <v>185</v>
      </c>
      <c r="J393" s="41" t="s">
        <v>152</v>
      </c>
      <c r="K393" s="27" t="s">
        <v>1205</v>
      </c>
      <c r="L393" s="33"/>
      <c r="M393" s="182">
        <v>242768</v>
      </c>
      <c r="N393" s="118">
        <f>IF(ISBLANK(M393:M999),"",(DATE(YEAR(M393:M999)+3,MONTH(M393:M999),DAY(M393:M999)-1)))</f>
        <v>243862</v>
      </c>
      <c r="O393" s="25" t="s">
        <v>231</v>
      </c>
    </row>
    <row r="394" spans="1:15" ht="21">
      <c r="A394" s="41">
        <v>391</v>
      </c>
      <c r="B394" s="38" t="s">
        <v>2180</v>
      </c>
      <c r="C394" s="140" t="s">
        <v>899</v>
      </c>
      <c r="D394" s="27" t="s">
        <v>900</v>
      </c>
      <c r="E394" s="20" t="s">
        <v>388</v>
      </c>
      <c r="F394" s="20" t="s">
        <v>113</v>
      </c>
      <c r="G394" s="20" t="s">
        <v>901</v>
      </c>
      <c r="H394" s="20" t="s">
        <v>858</v>
      </c>
      <c r="I394" s="20" t="s">
        <v>858</v>
      </c>
      <c r="J394" s="20" t="s">
        <v>834</v>
      </c>
      <c r="K394" s="27" t="s">
        <v>1118</v>
      </c>
      <c r="L394" s="41"/>
      <c r="M394" s="182">
        <v>242769</v>
      </c>
      <c r="N394" s="136">
        <f>IF(ISBLANK(M394:M1019),"",(DATE(YEAR(M394:M1019)+3,MONTH(M394:M1019),DAY(M394:M1019)-1)))</f>
        <v>243863</v>
      </c>
      <c r="O394" s="198" t="s">
        <v>922</v>
      </c>
    </row>
    <row r="395" spans="1:15" ht="21">
      <c r="A395" s="41">
        <v>392</v>
      </c>
      <c r="B395" s="38" t="s">
        <v>2181</v>
      </c>
      <c r="C395" s="140" t="s">
        <v>902</v>
      </c>
      <c r="D395" s="27" t="s">
        <v>903</v>
      </c>
      <c r="E395" s="20" t="s">
        <v>904</v>
      </c>
      <c r="F395" s="20" t="s">
        <v>217</v>
      </c>
      <c r="G395" s="20" t="s">
        <v>905</v>
      </c>
      <c r="H395" s="20" t="s">
        <v>852</v>
      </c>
      <c r="I395" s="20" t="s">
        <v>853</v>
      </c>
      <c r="J395" s="20" t="s">
        <v>834</v>
      </c>
      <c r="K395" s="27" t="s">
        <v>1118</v>
      </c>
      <c r="L395" s="41"/>
      <c r="M395" s="182">
        <v>242769</v>
      </c>
      <c r="N395" s="136">
        <f>IF(ISBLANK(M395:M1020),"",(DATE(YEAR(M395:M1020)+3,MONTH(M395:M1020),DAY(M395:M1020)-1)))</f>
        <v>243863</v>
      </c>
      <c r="O395" s="50" t="s">
        <v>923</v>
      </c>
    </row>
    <row r="396" spans="1:15" ht="20.25">
      <c r="A396" s="41">
        <v>393</v>
      </c>
      <c r="B396" s="139" t="s">
        <v>2182</v>
      </c>
      <c r="C396" s="1" t="s">
        <v>702</v>
      </c>
      <c r="D396" s="47" t="s">
        <v>703</v>
      </c>
      <c r="E396" s="105" t="s">
        <v>704</v>
      </c>
      <c r="F396" s="105" t="s">
        <v>384</v>
      </c>
      <c r="G396" s="105"/>
      <c r="H396" s="105" t="s">
        <v>705</v>
      </c>
      <c r="I396" s="105" t="s">
        <v>655</v>
      </c>
      <c r="J396" s="105" t="s">
        <v>647</v>
      </c>
      <c r="K396" s="24" t="s">
        <v>1231</v>
      </c>
      <c r="L396" s="201"/>
      <c r="M396" s="147">
        <v>242781</v>
      </c>
      <c r="N396" s="136">
        <f>IF(ISBLANK(M396:M1460),"",(DATE(YEAR(M396:M1460)+3,MONTH(M396:M1460),DAY(M396:M1460)-1)))</f>
        <v>243875</v>
      </c>
      <c r="O396" s="87" t="s">
        <v>722</v>
      </c>
    </row>
    <row r="397" spans="1:15" ht="21">
      <c r="A397" s="41">
        <v>394</v>
      </c>
      <c r="B397" s="38" t="s">
        <v>2183</v>
      </c>
      <c r="C397" s="59" t="s">
        <v>298</v>
      </c>
      <c r="D397" s="38" t="s">
        <v>296</v>
      </c>
      <c r="E397" s="110" t="s">
        <v>299</v>
      </c>
      <c r="F397" s="38"/>
      <c r="G397" s="49"/>
      <c r="H397" s="41" t="s">
        <v>249</v>
      </c>
      <c r="I397" s="41" t="s">
        <v>249</v>
      </c>
      <c r="J397" s="41" t="s">
        <v>236</v>
      </c>
      <c r="K397" s="2" t="s">
        <v>1245</v>
      </c>
      <c r="L397" s="41"/>
      <c r="M397" s="147">
        <v>242781</v>
      </c>
      <c r="N397" s="136" t="e">
        <f>IF(ISBLANK(N414:N1461),"",(DATE(YEAR(N414:N1461)+3,MONTH(N414:N1461),DAY(N414:N1461)-1)))</f>
        <v>#VALUE!</v>
      </c>
      <c r="O397" s="47" t="s">
        <v>318</v>
      </c>
    </row>
    <row r="398" spans="1:15" ht="21">
      <c r="A398" s="41">
        <v>395</v>
      </c>
      <c r="B398" s="38" t="s">
        <v>2184</v>
      </c>
      <c r="C398" s="59" t="s">
        <v>300</v>
      </c>
      <c r="D398" s="38" t="s">
        <v>301</v>
      </c>
      <c r="E398" s="110" t="s">
        <v>302</v>
      </c>
      <c r="F398" s="38">
        <v>12</v>
      </c>
      <c r="G398" s="49"/>
      <c r="H398" s="41" t="s">
        <v>303</v>
      </c>
      <c r="I398" s="41" t="s">
        <v>253</v>
      </c>
      <c r="J398" s="41" t="s">
        <v>236</v>
      </c>
      <c r="K398" s="2" t="s">
        <v>1245</v>
      </c>
      <c r="L398" s="41"/>
      <c r="M398" s="147">
        <v>242781</v>
      </c>
      <c r="N398" s="136" t="e">
        <f>IF(ISBLANK(N426:N1462),"",(DATE(YEAR(N426:N1462)+3,MONTH(N426:N1462),DAY(N426:N1462)-1)))</f>
        <v>#VALUE!</v>
      </c>
      <c r="O398" s="47" t="s">
        <v>319</v>
      </c>
    </row>
    <row r="399" spans="1:15" ht="21">
      <c r="A399" s="41">
        <v>396</v>
      </c>
      <c r="B399" s="38" t="s">
        <v>2185</v>
      </c>
      <c r="C399" s="59" t="s">
        <v>304</v>
      </c>
      <c r="D399" s="38" t="s">
        <v>305</v>
      </c>
      <c r="E399" s="110" t="s">
        <v>306</v>
      </c>
      <c r="F399" s="38">
        <v>8</v>
      </c>
      <c r="G399" s="49"/>
      <c r="H399" s="41" t="s">
        <v>259</v>
      </c>
      <c r="I399" s="41" t="s">
        <v>260</v>
      </c>
      <c r="J399" s="41" t="s">
        <v>236</v>
      </c>
      <c r="K399" s="2" t="s">
        <v>1245</v>
      </c>
      <c r="L399" s="41"/>
      <c r="M399" s="147">
        <v>242781</v>
      </c>
      <c r="N399" s="136" t="e">
        <f>IF(ISBLANK(N467:N1463),"",(DATE(YEAR(N467:N1463)+3,MONTH(N467:N1463),DAY(N467:N1463)-1)))</f>
        <v>#VALUE!</v>
      </c>
      <c r="O399" s="47" t="s">
        <v>320</v>
      </c>
    </row>
    <row r="400" spans="1:15" ht="21">
      <c r="A400" s="41">
        <v>397</v>
      </c>
      <c r="B400" s="38" t="s">
        <v>2186</v>
      </c>
      <c r="C400" s="85" t="s">
        <v>571</v>
      </c>
      <c r="D400" s="29" t="s">
        <v>16</v>
      </c>
      <c r="E400" s="20" t="s">
        <v>572</v>
      </c>
      <c r="F400" s="21">
        <v>1</v>
      </c>
      <c r="G400" s="21" t="s">
        <v>517</v>
      </c>
      <c r="H400" s="21" t="s">
        <v>494</v>
      </c>
      <c r="I400" s="21" t="s">
        <v>22</v>
      </c>
      <c r="J400" s="28" t="s">
        <v>462</v>
      </c>
      <c r="K400" s="27" t="s">
        <v>1234</v>
      </c>
      <c r="L400" s="43"/>
      <c r="M400" s="117">
        <v>242277</v>
      </c>
      <c r="N400" s="118">
        <f>IF(ISBLANK(M400:M1505),"",(DATE(YEAR(M400:M1505)+3,MONTH(M400:M1505),DAY(M400:M1505)-1)))</f>
        <v>243372</v>
      </c>
      <c r="O400" s="35" t="s">
        <v>2187</v>
      </c>
    </row>
    <row r="401" spans="1:15" ht="21">
      <c r="A401" s="41">
        <v>398</v>
      </c>
      <c r="B401" s="38" t="s">
        <v>2188</v>
      </c>
      <c r="C401" s="36" t="s">
        <v>390</v>
      </c>
      <c r="D401" s="29" t="s">
        <v>16</v>
      </c>
      <c r="E401" s="28">
        <v>201</v>
      </c>
      <c r="F401" s="28"/>
      <c r="G401" s="28"/>
      <c r="H401" s="28" t="s">
        <v>330</v>
      </c>
      <c r="I401" s="28" t="s">
        <v>347</v>
      </c>
      <c r="J401" s="28" t="s">
        <v>324</v>
      </c>
      <c r="K401" s="27" t="s">
        <v>1220</v>
      </c>
      <c r="L401" s="39"/>
      <c r="M401" s="117">
        <v>242277</v>
      </c>
      <c r="N401" s="118">
        <f t="shared" ref="N401:N409" si="4">IF(ISBLANK(M401:M1398),"",(DATE(YEAR(M401:M1398)+3,MONTH(M401:M1398),DAY(M401:M1398)-1)))</f>
        <v>243372</v>
      </c>
      <c r="O401" s="119" t="s">
        <v>2189</v>
      </c>
    </row>
    <row r="402" spans="1:15" ht="21">
      <c r="A402" s="41">
        <v>399</v>
      </c>
      <c r="B402" s="38" t="s">
        <v>2190</v>
      </c>
      <c r="C402" s="36" t="s">
        <v>391</v>
      </c>
      <c r="D402" s="29" t="s">
        <v>16</v>
      </c>
      <c r="E402" s="28">
        <v>72</v>
      </c>
      <c r="F402" s="28">
        <v>5</v>
      </c>
      <c r="G402" s="28" t="s">
        <v>366</v>
      </c>
      <c r="H402" s="28" t="s">
        <v>323</v>
      </c>
      <c r="I402" s="28" t="s">
        <v>22</v>
      </c>
      <c r="J402" s="28" t="s">
        <v>324</v>
      </c>
      <c r="K402" s="27" t="s">
        <v>1220</v>
      </c>
      <c r="L402" s="39"/>
      <c r="M402" s="117">
        <v>242277</v>
      </c>
      <c r="N402" s="118">
        <f t="shared" si="4"/>
        <v>243372</v>
      </c>
      <c r="O402" s="119" t="s">
        <v>2191</v>
      </c>
    </row>
    <row r="403" spans="1:15" ht="21">
      <c r="A403" s="41">
        <v>400</v>
      </c>
      <c r="B403" s="38" t="s">
        <v>2192</v>
      </c>
      <c r="C403" s="36" t="s">
        <v>392</v>
      </c>
      <c r="D403" s="29" t="s">
        <v>16</v>
      </c>
      <c r="E403" s="28" t="s">
        <v>393</v>
      </c>
      <c r="F403" s="28"/>
      <c r="G403" s="28" t="s">
        <v>394</v>
      </c>
      <c r="H403" s="28" t="s">
        <v>365</v>
      </c>
      <c r="I403" s="28" t="s">
        <v>334</v>
      </c>
      <c r="J403" s="28" t="s">
        <v>324</v>
      </c>
      <c r="K403" s="27" t="s">
        <v>1220</v>
      </c>
      <c r="L403" s="39"/>
      <c r="M403" s="117">
        <v>242277</v>
      </c>
      <c r="N403" s="118">
        <f t="shared" si="4"/>
        <v>243372</v>
      </c>
      <c r="O403" s="119" t="s">
        <v>2193</v>
      </c>
    </row>
    <row r="404" spans="1:15" ht="21">
      <c r="A404" s="41">
        <v>401</v>
      </c>
      <c r="B404" s="38" t="s">
        <v>2194</v>
      </c>
      <c r="C404" s="36" t="s">
        <v>395</v>
      </c>
      <c r="D404" s="29" t="s">
        <v>16</v>
      </c>
      <c r="E404" s="28" t="s">
        <v>396</v>
      </c>
      <c r="F404" s="28">
        <v>10</v>
      </c>
      <c r="G404" s="28"/>
      <c r="H404" s="28" t="s">
        <v>343</v>
      </c>
      <c r="I404" s="28" t="s">
        <v>22</v>
      </c>
      <c r="J404" s="28" t="s">
        <v>324</v>
      </c>
      <c r="K404" s="27" t="s">
        <v>1220</v>
      </c>
      <c r="L404" s="39"/>
      <c r="M404" s="117">
        <v>242277</v>
      </c>
      <c r="N404" s="118">
        <f t="shared" si="4"/>
        <v>243372</v>
      </c>
      <c r="O404" s="119" t="s">
        <v>2195</v>
      </c>
    </row>
    <row r="405" spans="1:15" ht="21">
      <c r="A405" s="41">
        <v>402</v>
      </c>
      <c r="B405" s="38" t="s">
        <v>2196</v>
      </c>
      <c r="C405" s="36" t="s">
        <v>397</v>
      </c>
      <c r="D405" s="29" t="s">
        <v>16</v>
      </c>
      <c r="E405" s="31" t="s">
        <v>398</v>
      </c>
      <c r="F405" s="28">
        <v>2</v>
      </c>
      <c r="G405" s="28" t="s">
        <v>333</v>
      </c>
      <c r="H405" s="28" t="s">
        <v>399</v>
      </c>
      <c r="I405" s="28" t="s">
        <v>22</v>
      </c>
      <c r="J405" s="28" t="s">
        <v>324</v>
      </c>
      <c r="K405" s="27" t="s">
        <v>1220</v>
      </c>
      <c r="L405" s="39"/>
      <c r="M405" s="117">
        <v>242277</v>
      </c>
      <c r="N405" s="118">
        <f t="shared" si="4"/>
        <v>243372</v>
      </c>
      <c r="O405" s="119" t="s">
        <v>2197</v>
      </c>
    </row>
    <row r="406" spans="1:15" ht="21">
      <c r="A406" s="41">
        <v>403</v>
      </c>
      <c r="B406" s="38" t="s">
        <v>2198</v>
      </c>
      <c r="C406" s="36" t="s">
        <v>400</v>
      </c>
      <c r="D406" s="29" t="s">
        <v>16</v>
      </c>
      <c r="E406" s="28">
        <v>199</v>
      </c>
      <c r="F406" s="28">
        <v>4</v>
      </c>
      <c r="G406" s="28"/>
      <c r="H406" s="28" t="s">
        <v>323</v>
      </c>
      <c r="I406" s="28" t="s">
        <v>22</v>
      </c>
      <c r="J406" s="28" t="s">
        <v>324</v>
      </c>
      <c r="K406" s="27" t="s">
        <v>1220</v>
      </c>
      <c r="L406" s="39"/>
      <c r="M406" s="117">
        <v>242277</v>
      </c>
      <c r="N406" s="118">
        <f t="shared" si="4"/>
        <v>243372</v>
      </c>
      <c r="O406" s="119" t="s">
        <v>2199</v>
      </c>
    </row>
    <row r="407" spans="1:15" ht="21">
      <c r="A407" s="41">
        <v>404</v>
      </c>
      <c r="B407" s="38" t="s">
        <v>2200</v>
      </c>
      <c r="C407" s="36" t="s">
        <v>401</v>
      </c>
      <c r="D407" s="29" t="s">
        <v>16</v>
      </c>
      <c r="E407" s="28" t="s">
        <v>402</v>
      </c>
      <c r="F407" s="28">
        <v>5</v>
      </c>
      <c r="G407" s="28"/>
      <c r="H407" s="28" t="s">
        <v>323</v>
      </c>
      <c r="I407" s="28" t="s">
        <v>22</v>
      </c>
      <c r="J407" s="28" t="s">
        <v>324</v>
      </c>
      <c r="K407" s="27" t="s">
        <v>1220</v>
      </c>
      <c r="L407" s="39"/>
      <c r="M407" s="117">
        <v>242277</v>
      </c>
      <c r="N407" s="118">
        <f t="shared" si="4"/>
        <v>243372</v>
      </c>
      <c r="O407" s="119" t="s">
        <v>2201</v>
      </c>
    </row>
    <row r="408" spans="1:15" ht="21">
      <c r="A408" s="41">
        <v>405</v>
      </c>
      <c r="B408" s="38" t="s">
        <v>2202</v>
      </c>
      <c r="C408" s="36" t="s">
        <v>403</v>
      </c>
      <c r="D408" s="29" t="s">
        <v>16</v>
      </c>
      <c r="E408" s="31" t="s">
        <v>404</v>
      </c>
      <c r="F408" s="28"/>
      <c r="G408" s="28" t="s">
        <v>394</v>
      </c>
      <c r="H408" s="28" t="s">
        <v>365</v>
      </c>
      <c r="I408" s="28" t="s">
        <v>334</v>
      </c>
      <c r="J408" s="28" t="s">
        <v>324</v>
      </c>
      <c r="K408" s="27" t="s">
        <v>1220</v>
      </c>
      <c r="L408" s="39"/>
      <c r="M408" s="117">
        <v>242277</v>
      </c>
      <c r="N408" s="118">
        <f t="shared" si="4"/>
        <v>243372</v>
      </c>
      <c r="O408" s="119" t="s">
        <v>2203</v>
      </c>
    </row>
    <row r="409" spans="1:15" ht="21">
      <c r="A409" s="41">
        <v>406</v>
      </c>
      <c r="B409" s="38" t="s">
        <v>2204</v>
      </c>
      <c r="C409" s="36" t="s">
        <v>405</v>
      </c>
      <c r="D409" s="29" t="s">
        <v>381</v>
      </c>
      <c r="E409" s="31" t="s">
        <v>404</v>
      </c>
      <c r="F409" s="28"/>
      <c r="G409" s="28" t="s">
        <v>394</v>
      </c>
      <c r="H409" s="28" t="s">
        <v>365</v>
      </c>
      <c r="I409" s="28" t="s">
        <v>334</v>
      </c>
      <c r="J409" s="28" t="s">
        <v>324</v>
      </c>
      <c r="K409" s="27" t="s">
        <v>1220</v>
      </c>
      <c r="L409" s="39"/>
      <c r="M409" s="117">
        <v>242277</v>
      </c>
      <c r="N409" s="118">
        <f t="shared" si="4"/>
        <v>243372</v>
      </c>
      <c r="O409" s="119" t="s">
        <v>2205</v>
      </c>
    </row>
    <row r="410" spans="1:15" ht="21">
      <c r="A410" s="41">
        <v>407</v>
      </c>
      <c r="B410" s="38" t="s">
        <v>2206</v>
      </c>
      <c r="C410" s="59" t="s">
        <v>445</v>
      </c>
      <c r="D410" s="19" t="s">
        <v>446</v>
      </c>
      <c r="E410" s="20" t="s">
        <v>441</v>
      </c>
      <c r="F410" s="19"/>
      <c r="G410" s="19"/>
      <c r="H410" s="20" t="s">
        <v>347</v>
      </c>
      <c r="I410" s="20" t="s">
        <v>347</v>
      </c>
      <c r="J410" s="20" t="s">
        <v>324</v>
      </c>
      <c r="K410" s="27" t="s">
        <v>1220</v>
      </c>
      <c r="L410" s="134"/>
      <c r="M410" s="135">
        <v>242837</v>
      </c>
      <c r="N410" s="136">
        <f>IF(ISBLANK(M410:M1026),"",(DATE(YEAR(M410:M1026)+3,MONTH(M410:M1026),DAY(M410:M1026)-1)))</f>
        <v>243931</v>
      </c>
      <c r="O410" s="202" t="s">
        <v>457</v>
      </c>
    </row>
    <row r="411" spans="1:15" ht="20.25">
      <c r="A411" s="41">
        <v>408</v>
      </c>
      <c r="B411" s="38" t="s">
        <v>2207</v>
      </c>
      <c r="C411" s="112" t="s">
        <v>1164</v>
      </c>
      <c r="D411" s="6" t="s">
        <v>18</v>
      </c>
      <c r="E411" s="9" t="s">
        <v>86</v>
      </c>
      <c r="F411" s="8">
        <v>5</v>
      </c>
      <c r="G411" s="5" t="s">
        <v>87</v>
      </c>
      <c r="H411" s="5" t="s">
        <v>48</v>
      </c>
      <c r="I411" s="8" t="s">
        <v>22</v>
      </c>
      <c r="J411" s="5" t="s">
        <v>23</v>
      </c>
      <c r="K411" s="2" t="s">
        <v>1212</v>
      </c>
      <c r="L411" s="9"/>
      <c r="M411" s="117">
        <v>242277</v>
      </c>
      <c r="N411" s="118">
        <v>243372</v>
      </c>
      <c r="O411" s="16" t="s">
        <v>2208</v>
      </c>
    </row>
    <row r="412" spans="1:15" ht="20.25">
      <c r="A412" s="41">
        <v>409</v>
      </c>
      <c r="B412" s="38" t="s">
        <v>2209</v>
      </c>
      <c r="C412" s="112" t="s">
        <v>2210</v>
      </c>
      <c r="D412" s="6" t="s">
        <v>19</v>
      </c>
      <c r="E412" s="9" t="s">
        <v>88</v>
      </c>
      <c r="F412" s="10">
        <v>2</v>
      </c>
      <c r="G412" s="12"/>
      <c r="H412" s="5" t="s">
        <v>89</v>
      </c>
      <c r="I412" s="8" t="s">
        <v>22</v>
      </c>
      <c r="J412" s="5" t="s">
        <v>23</v>
      </c>
      <c r="K412" s="2" t="s">
        <v>1212</v>
      </c>
      <c r="L412" s="6"/>
      <c r="M412" s="117">
        <v>242277</v>
      </c>
      <c r="N412" s="118">
        <v>243372</v>
      </c>
      <c r="O412" s="16" t="s">
        <v>2211</v>
      </c>
    </row>
    <row r="413" spans="1:15" ht="21">
      <c r="A413" s="41">
        <v>410</v>
      </c>
      <c r="B413" s="139" t="s">
        <v>2212</v>
      </c>
      <c r="C413" s="26" t="s">
        <v>624</v>
      </c>
      <c r="D413" s="29" t="s">
        <v>625</v>
      </c>
      <c r="E413" s="31" t="s">
        <v>626</v>
      </c>
      <c r="F413" s="28">
        <v>5</v>
      </c>
      <c r="G413" s="28" t="s">
        <v>523</v>
      </c>
      <c r="H413" s="28" t="s">
        <v>492</v>
      </c>
      <c r="I413" s="28" t="s">
        <v>492</v>
      </c>
      <c r="J413" s="28" t="s">
        <v>462</v>
      </c>
      <c r="K413" s="27" t="s">
        <v>1115</v>
      </c>
      <c r="L413" s="100" t="s">
        <v>2006</v>
      </c>
      <c r="M413" s="147">
        <v>242902</v>
      </c>
      <c r="N413" s="136">
        <f>IF(ISBLANK(M413:M1030),"",(DATE(YEAR(M413:M1030)+3,MONTH(M413:M1030),DAY(M413:M1030)-1)))</f>
        <v>243996</v>
      </c>
      <c r="O413" s="25" t="s">
        <v>643</v>
      </c>
    </row>
    <row r="414" spans="1:15" ht="21">
      <c r="A414" s="41">
        <v>411</v>
      </c>
      <c r="B414" s="38" t="s">
        <v>2213</v>
      </c>
      <c r="C414" s="77" t="s">
        <v>706</v>
      </c>
      <c r="D414" s="51" t="s">
        <v>689</v>
      </c>
      <c r="E414" s="95" t="s">
        <v>707</v>
      </c>
      <c r="F414" s="95"/>
      <c r="G414" s="95"/>
      <c r="H414" s="95" t="s">
        <v>650</v>
      </c>
      <c r="I414" s="95" t="s">
        <v>663</v>
      </c>
      <c r="J414" s="105" t="s">
        <v>647</v>
      </c>
      <c r="K414" s="24" t="s">
        <v>1231</v>
      </c>
      <c r="L414" s="100"/>
      <c r="M414" s="147">
        <v>242912</v>
      </c>
      <c r="N414" s="136">
        <f>IF(ISBLANK(M414:M1461),"",(DATE(YEAR(M414:M1461)+3,MONTH(M414:M1461),DAY(M414:M1461)-1)))</f>
        <v>244006</v>
      </c>
      <c r="O414" s="25" t="s">
        <v>723</v>
      </c>
    </row>
    <row r="415" spans="1:15" ht="20.25">
      <c r="A415" s="41">
        <v>412</v>
      </c>
      <c r="B415" s="38" t="s">
        <v>2214</v>
      </c>
      <c r="C415" s="77" t="s">
        <v>1009</v>
      </c>
      <c r="D415" s="93" t="s">
        <v>1010</v>
      </c>
      <c r="E415" s="203">
        <v>176</v>
      </c>
      <c r="F415" s="203">
        <v>2</v>
      </c>
      <c r="G415" s="203"/>
      <c r="H415" s="203" t="s">
        <v>940</v>
      </c>
      <c r="I415" s="203" t="s">
        <v>940</v>
      </c>
      <c r="J415" s="203" t="s">
        <v>832</v>
      </c>
      <c r="K415" s="2" t="s">
        <v>1217</v>
      </c>
      <c r="L415" s="204"/>
      <c r="M415" s="205">
        <v>242916</v>
      </c>
      <c r="N415" s="136">
        <f>IF(ISBLANK(M415:M993),"",(DATE(YEAR(M415:M993)+3,MONTH(M415:M993),DAY(M415:M993)-1)))</f>
        <v>244010</v>
      </c>
      <c r="O415" s="206" t="s">
        <v>1030</v>
      </c>
    </row>
    <row r="416" spans="1:15" ht="20.25">
      <c r="A416" s="41">
        <v>413</v>
      </c>
      <c r="B416" s="38" t="s">
        <v>2215</v>
      </c>
      <c r="C416" s="14" t="s">
        <v>1165</v>
      </c>
      <c r="D416" s="3" t="s">
        <v>14</v>
      </c>
      <c r="E416" s="8">
        <v>22</v>
      </c>
      <c r="F416" s="8">
        <v>5</v>
      </c>
      <c r="G416" s="8" t="s">
        <v>87</v>
      </c>
      <c r="H416" s="8" t="s">
        <v>48</v>
      </c>
      <c r="I416" s="8" t="s">
        <v>22</v>
      </c>
      <c r="J416" s="8" t="s">
        <v>23</v>
      </c>
      <c r="K416" s="2" t="s">
        <v>1212</v>
      </c>
      <c r="L416" s="9"/>
      <c r="M416" s="117" t="s">
        <v>2216</v>
      </c>
      <c r="N416" s="118">
        <v>243372</v>
      </c>
      <c r="O416" s="5" t="s">
        <v>2217</v>
      </c>
    </row>
    <row r="417" spans="1:15" ht="20.25">
      <c r="A417" s="41">
        <v>414</v>
      </c>
      <c r="B417" s="38" t="s">
        <v>2218</v>
      </c>
      <c r="C417" s="1" t="s">
        <v>136</v>
      </c>
      <c r="D417" s="5" t="s">
        <v>137</v>
      </c>
      <c r="E417" s="8">
        <v>55</v>
      </c>
      <c r="F417" s="8">
        <v>4</v>
      </c>
      <c r="G417" s="8"/>
      <c r="H417" s="8" t="s">
        <v>38</v>
      </c>
      <c r="I417" s="8" t="s">
        <v>39</v>
      </c>
      <c r="J417" s="8" t="s">
        <v>23</v>
      </c>
      <c r="K417" s="2" t="s">
        <v>1212</v>
      </c>
      <c r="L417" s="146"/>
      <c r="M417" s="117">
        <v>242927</v>
      </c>
      <c r="N417" s="117">
        <f>IF(ISBLANK(M417:M1028),"",(DATE(YEAR(M417:M1028)+3,MONTH(M417:M1028),DAY(M417:M1028)-1)))</f>
        <v>244021</v>
      </c>
      <c r="O417" s="2" t="s">
        <v>149</v>
      </c>
    </row>
    <row r="418" spans="1:15" ht="21">
      <c r="A418" s="41">
        <v>415</v>
      </c>
      <c r="B418" s="38" t="s">
        <v>2219</v>
      </c>
      <c r="C418" s="59" t="s">
        <v>810</v>
      </c>
      <c r="D418" s="19" t="s">
        <v>811</v>
      </c>
      <c r="E418" s="21" t="s">
        <v>812</v>
      </c>
      <c r="F418" s="21">
        <v>9</v>
      </c>
      <c r="G418" s="21"/>
      <c r="H418" s="21" t="s">
        <v>813</v>
      </c>
      <c r="I418" s="21" t="s">
        <v>789</v>
      </c>
      <c r="J418" s="19" t="s">
        <v>759</v>
      </c>
      <c r="K418" s="27" t="s">
        <v>1208</v>
      </c>
      <c r="L418" s="207"/>
      <c r="M418" s="182">
        <v>242929</v>
      </c>
      <c r="N418" s="136">
        <f>IF(ISBLANK(M418:M1019),"",(DATE(YEAR(M418:M1019)+3,MONTH(M418:M1019),DAY(M418:M1019)-1)))</f>
        <v>244023</v>
      </c>
      <c r="O418" s="25" t="s">
        <v>830</v>
      </c>
    </row>
    <row r="419" spans="1:15" ht="21">
      <c r="A419" s="41">
        <v>416</v>
      </c>
      <c r="B419" s="38" t="s">
        <v>2220</v>
      </c>
      <c r="C419" s="26" t="s">
        <v>447</v>
      </c>
      <c r="D419" s="29" t="s">
        <v>440</v>
      </c>
      <c r="E419" s="31" t="s">
        <v>448</v>
      </c>
      <c r="F419" s="28">
        <v>6</v>
      </c>
      <c r="G419" s="28"/>
      <c r="H419" s="28" t="s">
        <v>359</v>
      </c>
      <c r="I419" s="28" t="s">
        <v>334</v>
      </c>
      <c r="J419" s="20" t="s">
        <v>324</v>
      </c>
      <c r="K419" s="27" t="s">
        <v>1220</v>
      </c>
      <c r="L419" s="134"/>
      <c r="M419" s="135">
        <v>242949</v>
      </c>
      <c r="N419" s="136">
        <f>IF(ISBLANK(M419:M1027),"",(DATE(YEAR(M419:M1027)+3,MONTH(M419:M1027),DAY(M419:M1027)-1)))</f>
        <v>244044</v>
      </c>
      <c r="O419" s="25" t="s">
        <v>458</v>
      </c>
    </row>
    <row r="420" spans="1:15" ht="21">
      <c r="A420" s="41">
        <v>417</v>
      </c>
      <c r="B420" s="38" t="s">
        <v>2221</v>
      </c>
      <c r="C420" s="26" t="s">
        <v>307</v>
      </c>
      <c r="D420" s="27" t="s">
        <v>308</v>
      </c>
      <c r="E420" s="31" t="s">
        <v>309</v>
      </c>
      <c r="F420" s="31" t="s">
        <v>113</v>
      </c>
      <c r="G420" s="31"/>
      <c r="H420" s="31" t="s">
        <v>310</v>
      </c>
      <c r="I420" s="41" t="s">
        <v>269</v>
      </c>
      <c r="J420" s="41" t="s">
        <v>236</v>
      </c>
      <c r="K420" s="2" t="s">
        <v>1245</v>
      </c>
      <c r="L420" s="141"/>
      <c r="M420" s="208">
        <v>242957</v>
      </c>
      <c r="N420" s="136" t="e">
        <f ca="1">IF(ISBLANK(N420:N1464),"",(DATE(YEAR(N420:N1464)+3,MONTH(N420:N1464),DAY(N420:N1464)-1)))</f>
        <v>#VALUE!</v>
      </c>
      <c r="O420" s="25" t="s">
        <v>321</v>
      </c>
    </row>
    <row r="421" spans="1:15" ht="21">
      <c r="A421" s="41">
        <v>418</v>
      </c>
      <c r="B421" s="139" t="s">
        <v>2222</v>
      </c>
      <c r="C421" s="140" t="s">
        <v>906</v>
      </c>
      <c r="D421" s="19" t="s">
        <v>907</v>
      </c>
      <c r="E421" s="20" t="s">
        <v>908</v>
      </c>
      <c r="F421" s="21"/>
      <c r="G421" s="78" t="s">
        <v>909</v>
      </c>
      <c r="H421" s="78" t="s">
        <v>833</v>
      </c>
      <c r="I421" s="78" t="s">
        <v>22</v>
      </c>
      <c r="J421" s="21" t="s">
        <v>834</v>
      </c>
      <c r="K421" s="27" t="s">
        <v>1116</v>
      </c>
      <c r="L421" s="141">
        <v>243283</v>
      </c>
      <c r="M421" s="208">
        <v>242957</v>
      </c>
      <c r="N421" s="136">
        <f>IF(ISBLANK(M421:M1021),"",(DATE(YEAR(M421:M1021)+3,MONTH(M421:M1021),DAY(M421:M1021)-1)))</f>
        <v>244052</v>
      </c>
      <c r="O421" s="25" t="s">
        <v>924</v>
      </c>
    </row>
    <row r="422" spans="1:15" ht="21">
      <c r="A422" s="41">
        <v>419</v>
      </c>
      <c r="B422" s="38" t="s">
        <v>2223</v>
      </c>
      <c r="C422" s="1" t="s">
        <v>207</v>
      </c>
      <c r="D422" s="38" t="s">
        <v>208</v>
      </c>
      <c r="E422" s="41" t="s">
        <v>223</v>
      </c>
      <c r="F422" s="41"/>
      <c r="G422" s="41"/>
      <c r="H422" s="41" t="s">
        <v>167</v>
      </c>
      <c r="I422" s="41" t="s">
        <v>22</v>
      </c>
      <c r="J422" s="41" t="s">
        <v>152</v>
      </c>
      <c r="K422" s="27" t="s">
        <v>1205</v>
      </c>
      <c r="L422" s="209"/>
      <c r="M422" s="210">
        <v>242962</v>
      </c>
      <c r="N422" s="118">
        <f>IF(ISBLANK(M422:M1000),"",(DATE(YEAR(M422:M1000)+3,MONTH(M422:M1000),DAY(M422:M1000)-1)))</f>
        <v>244057</v>
      </c>
      <c r="O422" s="211" t="s">
        <v>232</v>
      </c>
    </row>
    <row r="423" spans="1:15" ht="21">
      <c r="A423" s="41">
        <v>420</v>
      </c>
      <c r="B423" s="38" t="s">
        <v>2224</v>
      </c>
      <c r="C423" s="85" t="s">
        <v>573</v>
      </c>
      <c r="D423" s="29" t="s">
        <v>16</v>
      </c>
      <c r="E423" s="20" t="s">
        <v>519</v>
      </c>
      <c r="F423" s="21">
        <v>1</v>
      </c>
      <c r="G423" s="21"/>
      <c r="H423" s="21" t="s">
        <v>465</v>
      </c>
      <c r="I423" s="21" t="s">
        <v>466</v>
      </c>
      <c r="J423" s="28" t="s">
        <v>462</v>
      </c>
      <c r="K423" s="27" t="s">
        <v>1234</v>
      </c>
      <c r="L423" s="43"/>
      <c r="M423" s="117">
        <v>242277</v>
      </c>
      <c r="N423" s="118">
        <f>IF(ISBLANK(M423:M1506),"",(DATE(YEAR(M423:M1506)+3,MONTH(M423:M1506),DAY(M423:M1506)-1)))</f>
        <v>243372</v>
      </c>
      <c r="O423" s="35" t="s">
        <v>2225</v>
      </c>
    </row>
    <row r="424" spans="1:15" ht="21">
      <c r="A424" s="41">
        <v>421</v>
      </c>
      <c r="B424" s="38" t="s">
        <v>2226</v>
      </c>
      <c r="C424" s="212" t="s">
        <v>868</v>
      </c>
      <c r="D424" s="213" t="s">
        <v>16</v>
      </c>
      <c r="E424" s="214" t="s">
        <v>867</v>
      </c>
      <c r="F424" s="214"/>
      <c r="G424" s="214" t="s">
        <v>351</v>
      </c>
      <c r="H424" s="214" t="s">
        <v>833</v>
      </c>
      <c r="I424" s="214" t="s">
        <v>22</v>
      </c>
      <c r="J424" s="214" t="s">
        <v>834</v>
      </c>
      <c r="K424" s="215" t="s">
        <v>1118</v>
      </c>
      <c r="L424" s="216"/>
      <c r="M424" s="117">
        <v>242277</v>
      </c>
      <c r="N424" s="118">
        <f>IF(ISBLANK(M424:M1025),"",(DATE(YEAR(M424:M1025)+3,MONTH(M424:M1025),DAY(M424:M1025)-1)))</f>
        <v>243372</v>
      </c>
      <c r="O424" s="211" t="s">
        <v>2227</v>
      </c>
    </row>
    <row r="425" spans="1:15" ht="25.5">
      <c r="A425" s="41">
        <v>422</v>
      </c>
      <c r="B425" s="139" t="s">
        <v>2228</v>
      </c>
      <c r="C425" s="140" t="s">
        <v>910</v>
      </c>
      <c r="D425" s="217" t="s">
        <v>911</v>
      </c>
      <c r="E425" s="21" t="s">
        <v>893</v>
      </c>
      <c r="F425" s="21"/>
      <c r="G425" s="218" t="s">
        <v>67</v>
      </c>
      <c r="H425" s="218" t="s">
        <v>838</v>
      </c>
      <c r="I425" s="218" t="s">
        <v>838</v>
      </c>
      <c r="J425" s="218" t="s">
        <v>834</v>
      </c>
      <c r="K425" s="27" t="s">
        <v>1116</v>
      </c>
      <c r="L425" s="141">
        <v>243283</v>
      </c>
      <c r="M425" s="208">
        <v>242971</v>
      </c>
      <c r="N425" s="136">
        <f>IF(ISBLANK(M425:M1022),"",(DATE(YEAR(M425:M1022)+3,MONTH(M425:M1022),DAY(M425:M1022)-1)))</f>
        <v>244066</v>
      </c>
      <c r="O425" s="25" t="s">
        <v>925</v>
      </c>
    </row>
    <row r="426" spans="1:15" ht="25.5">
      <c r="A426" s="41">
        <v>423</v>
      </c>
      <c r="B426" s="139" t="s">
        <v>2229</v>
      </c>
      <c r="C426" s="77" t="s">
        <v>708</v>
      </c>
      <c r="D426" s="51" t="s">
        <v>709</v>
      </c>
      <c r="E426" s="70" t="s">
        <v>710</v>
      </c>
      <c r="F426" s="70" t="s">
        <v>566</v>
      </c>
      <c r="G426" s="219" t="s">
        <v>67</v>
      </c>
      <c r="H426" s="220" t="s">
        <v>711</v>
      </c>
      <c r="I426" s="220" t="s">
        <v>712</v>
      </c>
      <c r="J426" s="220" t="s">
        <v>647</v>
      </c>
      <c r="K426" s="24" t="s">
        <v>1231</v>
      </c>
      <c r="L426" s="100"/>
      <c r="M426" s="208">
        <v>242975</v>
      </c>
      <c r="N426" s="136">
        <f>IF(ISBLANK(M426:M1462),"",(DATE(YEAR(M426:M1462)+3,MONTH(M426:M1462),DAY(M426:M1462)-1)))</f>
        <v>244070</v>
      </c>
      <c r="O426" s="25" t="s">
        <v>724</v>
      </c>
    </row>
    <row r="427" spans="1:15" ht="21">
      <c r="A427" s="41">
        <v>424</v>
      </c>
      <c r="B427" s="38" t="s">
        <v>2230</v>
      </c>
      <c r="C427" s="79" t="s">
        <v>2231</v>
      </c>
      <c r="D427" s="19" t="s">
        <v>19</v>
      </c>
      <c r="E427" s="70" t="s">
        <v>574</v>
      </c>
      <c r="F427" s="68" t="s">
        <v>217</v>
      </c>
      <c r="G427" s="71"/>
      <c r="H427" s="71" t="s">
        <v>465</v>
      </c>
      <c r="I427" s="72" t="s">
        <v>466</v>
      </c>
      <c r="J427" s="28" t="s">
        <v>462</v>
      </c>
      <c r="K427" s="27" t="s">
        <v>1234</v>
      </c>
      <c r="L427" s="43"/>
      <c r="M427" s="117">
        <v>242277</v>
      </c>
      <c r="N427" s="193">
        <v>243372</v>
      </c>
      <c r="O427" s="27" t="s">
        <v>2232</v>
      </c>
    </row>
    <row r="428" spans="1:15" ht="21">
      <c r="A428" s="41">
        <v>425</v>
      </c>
      <c r="B428" s="38" t="s">
        <v>2233</v>
      </c>
      <c r="C428" s="59" t="s">
        <v>627</v>
      </c>
      <c r="D428" s="19" t="s">
        <v>628</v>
      </c>
      <c r="E428" s="21">
        <v>229</v>
      </c>
      <c r="F428" s="21">
        <v>7</v>
      </c>
      <c r="G428" s="19"/>
      <c r="H428" s="19" t="s">
        <v>629</v>
      </c>
      <c r="I428" s="19" t="s">
        <v>629</v>
      </c>
      <c r="J428" s="221" t="s">
        <v>630</v>
      </c>
      <c r="K428" s="27" t="s">
        <v>1234</v>
      </c>
      <c r="L428" s="43"/>
      <c r="M428" s="147">
        <v>243011</v>
      </c>
      <c r="N428" s="136">
        <f>IF(ISBLANK(M428:M1031),"",(DATE(YEAR(M428:M1031)+3,MONTH(M428:M1031),DAY(M428:M1031)-1)))</f>
        <v>244106</v>
      </c>
      <c r="O428" s="25" t="s">
        <v>644</v>
      </c>
    </row>
    <row r="429" spans="1:15" ht="21">
      <c r="A429" s="41">
        <v>426</v>
      </c>
      <c r="B429" s="38" t="s">
        <v>2234</v>
      </c>
      <c r="C429" s="59" t="s">
        <v>138</v>
      </c>
      <c r="D429" s="19" t="s">
        <v>139</v>
      </c>
      <c r="E429" s="20" t="s">
        <v>140</v>
      </c>
      <c r="F429" s="21">
        <v>1</v>
      </c>
      <c r="G429" s="19"/>
      <c r="H429" s="19" t="s">
        <v>25</v>
      </c>
      <c r="I429" s="19" t="s">
        <v>141</v>
      </c>
      <c r="J429" s="19" t="s">
        <v>23</v>
      </c>
      <c r="K429" s="2" t="s">
        <v>1212</v>
      </c>
      <c r="L429" s="9"/>
      <c r="M429" s="117">
        <v>243018</v>
      </c>
      <c r="N429" s="117">
        <f>IF(ISBLANK(M429:M1029),"",(DATE(YEAR(M429:M1029)+3,MONTH(M429:M1029),DAY(M429:M1029)-1)))</f>
        <v>244113</v>
      </c>
      <c r="O429" s="29" t="s">
        <v>150</v>
      </c>
    </row>
    <row r="430" spans="1:15" ht="21">
      <c r="A430" s="41">
        <v>427</v>
      </c>
      <c r="B430" s="38" t="s">
        <v>2235</v>
      </c>
      <c r="C430" s="36" t="s">
        <v>2236</v>
      </c>
      <c r="D430" s="30" t="s">
        <v>15</v>
      </c>
      <c r="E430" s="28" t="s">
        <v>406</v>
      </c>
      <c r="F430" s="28">
        <v>8</v>
      </c>
      <c r="G430" s="28"/>
      <c r="H430" s="28" t="s">
        <v>407</v>
      </c>
      <c r="I430" s="28" t="s">
        <v>334</v>
      </c>
      <c r="J430" s="28" t="s">
        <v>324</v>
      </c>
      <c r="K430" s="27" t="s">
        <v>1220</v>
      </c>
      <c r="L430" s="39"/>
      <c r="M430" s="135">
        <v>243054</v>
      </c>
      <c r="N430" s="222">
        <v>243372</v>
      </c>
      <c r="O430" s="25" t="s">
        <v>2237</v>
      </c>
    </row>
    <row r="431" spans="1:15" ht="21">
      <c r="A431" s="41">
        <v>428</v>
      </c>
      <c r="B431" s="38" t="s">
        <v>2238</v>
      </c>
      <c r="C431" s="36" t="s">
        <v>2239</v>
      </c>
      <c r="D431" s="30" t="s">
        <v>15</v>
      </c>
      <c r="E431" s="28" t="s">
        <v>408</v>
      </c>
      <c r="F431" s="28">
        <v>5</v>
      </c>
      <c r="G431" s="28"/>
      <c r="H431" s="28" t="s">
        <v>343</v>
      </c>
      <c r="I431" s="28" t="s">
        <v>22</v>
      </c>
      <c r="J431" s="28" t="s">
        <v>324</v>
      </c>
      <c r="K431" s="27" t="s">
        <v>1220</v>
      </c>
      <c r="L431" s="39"/>
      <c r="M431" s="135">
        <v>243054</v>
      </c>
      <c r="N431" s="222">
        <v>243372</v>
      </c>
      <c r="O431" s="25" t="s">
        <v>2240</v>
      </c>
    </row>
    <row r="432" spans="1:15" ht="21">
      <c r="A432" s="41">
        <v>429</v>
      </c>
      <c r="B432" s="38" t="s">
        <v>2241</v>
      </c>
      <c r="C432" s="73" t="s">
        <v>2242</v>
      </c>
      <c r="D432" s="30" t="s">
        <v>15</v>
      </c>
      <c r="E432" s="159" t="s">
        <v>758</v>
      </c>
      <c r="F432" s="21">
        <v>6</v>
      </c>
      <c r="G432" s="19"/>
      <c r="H432" s="28" t="s">
        <v>746</v>
      </c>
      <c r="I432" s="28" t="s">
        <v>746</v>
      </c>
      <c r="J432" s="28" t="s">
        <v>759</v>
      </c>
      <c r="K432" s="27" t="s">
        <v>1208</v>
      </c>
      <c r="L432" s="43"/>
      <c r="M432" s="182">
        <v>243056</v>
      </c>
      <c r="N432" s="222">
        <v>243372</v>
      </c>
      <c r="O432" s="25" t="s">
        <v>2243</v>
      </c>
    </row>
    <row r="433" spans="1:15" ht="21">
      <c r="A433" s="41">
        <v>430</v>
      </c>
      <c r="B433" s="38" t="s">
        <v>2244</v>
      </c>
      <c r="C433" s="77" t="s">
        <v>1011</v>
      </c>
      <c r="D433" s="38" t="s">
        <v>1012</v>
      </c>
      <c r="E433" s="41">
        <v>135</v>
      </c>
      <c r="F433" s="41">
        <v>7</v>
      </c>
      <c r="G433" s="38"/>
      <c r="H433" s="41" t="s">
        <v>1013</v>
      </c>
      <c r="I433" s="41" t="s">
        <v>933</v>
      </c>
      <c r="J433" s="41" t="s">
        <v>832</v>
      </c>
      <c r="K433" s="2" t="s">
        <v>1217</v>
      </c>
      <c r="L433" s="74"/>
      <c r="M433" s="121">
        <v>243063</v>
      </c>
      <c r="N433" s="136">
        <f>IF(ISBLANK(M433:M998),"",(DATE(YEAR(M433:M998)+3,MONTH(M433:M998),DAY(M433:M998)-1)))</f>
        <v>244158</v>
      </c>
      <c r="O433" s="25" t="s">
        <v>1031</v>
      </c>
    </row>
    <row r="434" spans="1:15" ht="21">
      <c r="A434" s="41">
        <v>431</v>
      </c>
      <c r="B434" s="38" t="s">
        <v>2245</v>
      </c>
      <c r="C434" s="77" t="s">
        <v>1014</v>
      </c>
      <c r="D434" s="38" t="s">
        <v>1015</v>
      </c>
      <c r="E434" s="41">
        <v>281</v>
      </c>
      <c r="F434" s="41">
        <v>1</v>
      </c>
      <c r="G434" s="38"/>
      <c r="H434" s="41" t="s">
        <v>949</v>
      </c>
      <c r="I434" s="41" t="s">
        <v>950</v>
      </c>
      <c r="J434" s="41" t="s">
        <v>832</v>
      </c>
      <c r="K434" s="2" t="s">
        <v>1217</v>
      </c>
      <c r="L434" s="74"/>
      <c r="M434" s="121">
        <v>243063</v>
      </c>
      <c r="N434" s="136">
        <f>IF(ISBLANK(M434:M999),"",(DATE(YEAR(M434:M999)+3,MONTH(M434:M999),DAY(M434:M999)-1)))</f>
        <v>244158</v>
      </c>
      <c r="O434" s="25" t="s">
        <v>1032</v>
      </c>
    </row>
    <row r="435" spans="1:15" ht="21">
      <c r="A435" s="41">
        <v>432</v>
      </c>
      <c r="B435" s="38" t="s">
        <v>2246</v>
      </c>
      <c r="C435" s="26" t="s">
        <v>814</v>
      </c>
      <c r="D435" s="27" t="s">
        <v>815</v>
      </c>
      <c r="E435" s="20" t="s">
        <v>816</v>
      </c>
      <c r="F435" s="20" t="s">
        <v>444</v>
      </c>
      <c r="G435" s="20"/>
      <c r="H435" s="20" t="s">
        <v>740</v>
      </c>
      <c r="I435" s="20" t="s">
        <v>740</v>
      </c>
      <c r="J435" s="20" t="s">
        <v>759</v>
      </c>
      <c r="K435" s="27" t="s">
        <v>1208</v>
      </c>
      <c r="L435" s="43"/>
      <c r="M435" s="121">
        <v>243076</v>
      </c>
      <c r="N435" s="136">
        <f>IF(ISBLANK(M435:M1020),"",(DATE(YEAR(M435:M1020)+3,MONTH(M435:M1020),DAY(M435:M1020)-1)))</f>
        <v>244171</v>
      </c>
      <c r="O435" s="25" t="s">
        <v>831</v>
      </c>
    </row>
    <row r="436" spans="1:15" ht="21">
      <c r="A436" s="41">
        <v>433</v>
      </c>
      <c r="B436" s="38" t="s">
        <v>2247</v>
      </c>
      <c r="C436" s="79" t="s">
        <v>2248</v>
      </c>
      <c r="D436" s="19" t="s">
        <v>19</v>
      </c>
      <c r="E436" s="70" t="s">
        <v>575</v>
      </c>
      <c r="F436" s="68" t="s">
        <v>388</v>
      </c>
      <c r="G436" s="71" t="s">
        <v>576</v>
      </c>
      <c r="H436" s="71" t="s">
        <v>461</v>
      </c>
      <c r="I436" s="72" t="s">
        <v>22</v>
      </c>
      <c r="J436" s="28" t="s">
        <v>462</v>
      </c>
      <c r="K436" s="27" t="s">
        <v>1234</v>
      </c>
      <c r="L436" s="43"/>
      <c r="M436" s="187" t="s">
        <v>2249</v>
      </c>
      <c r="N436" s="193">
        <v>243372</v>
      </c>
      <c r="O436" s="29" t="s">
        <v>2250</v>
      </c>
    </row>
    <row r="437" spans="1:15" ht="21">
      <c r="A437" s="41">
        <v>434</v>
      </c>
      <c r="B437" s="38" t="s">
        <v>2251</v>
      </c>
      <c r="C437" s="79" t="s">
        <v>2252</v>
      </c>
      <c r="D437" s="19" t="s">
        <v>19</v>
      </c>
      <c r="E437" s="70" t="s">
        <v>577</v>
      </c>
      <c r="F437" s="68" t="s">
        <v>217</v>
      </c>
      <c r="G437" s="71" t="s">
        <v>512</v>
      </c>
      <c r="H437" s="71" t="s">
        <v>461</v>
      </c>
      <c r="I437" s="72" t="s">
        <v>22</v>
      </c>
      <c r="J437" s="28" t="s">
        <v>462</v>
      </c>
      <c r="K437" s="27" t="s">
        <v>1234</v>
      </c>
      <c r="L437" s="43"/>
      <c r="M437" s="187" t="s">
        <v>2249</v>
      </c>
      <c r="N437" s="193">
        <v>243372</v>
      </c>
      <c r="O437" s="29" t="s">
        <v>2253</v>
      </c>
    </row>
    <row r="438" spans="1:15" ht="21">
      <c r="A438" s="41">
        <v>435</v>
      </c>
      <c r="B438" s="38" t="s">
        <v>2254</v>
      </c>
      <c r="C438" s="79" t="s">
        <v>2255</v>
      </c>
      <c r="D438" s="19" t="s">
        <v>19</v>
      </c>
      <c r="E438" s="70" t="s">
        <v>578</v>
      </c>
      <c r="F438" s="68" t="s">
        <v>384</v>
      </c>
      <c r="G438" s="71" t="s">
        <v>4</v>
      </c>
      <c r="H438" s="71" t="s">
        <v>461</v>
      </c>
      <c r="I438" s="72" t="s">
        <v>22</v>
      </c>
      <c r="J438" s="28" t="s">
        <v>462</v>
      </c>
      <c r="K438" s="27" t="s">
        <v>1234</v>
      </c>
      <c r="L438" s="43"/>
      <c r="M438" s="187" t="s">
        <v>2249</v>
      </c>
      <c r="N438" s="193">
        <v>243372</v>
      </c>
      <c r="O438" s="29" t="s">
        <v>2256</v>
      </c>
    </row>
    <row r="439" spans="1:15" ht="21">
      <c r="A439" s="41">
        <v>436</v>
      </c>
      <c r="B439" s="38" t="s">
        <v>2257</v>
      </c>
      <c r="C439" s="79" t="s">
        <v>2258</v>
      </c>
      <c r="D439" s="19" t="s">
        <v>19</v>
      </c>
      <c r="E439" s="70" t="s">
        <v>579</v>
      </c>
      <c r="F439" s="68" t="s">
        <v>388</v>
      </c>
      <c r="G439" s="71" t="s">
        <v>537</v>
      </c>
      <c r="H439" s="71" t="s">
        <v>538</v>
      </c>
      <c r="I439" s="72" t="s">
        <v>22</v>
      </c>
      <c r="J439" s="28" t="s">
        <v>462</v>
      </c>
      <c r="K439" s="27" t="s">
        <v>1234</v>
      </c>
      <c r="L439" s="43"/>
      <c r="M439" s="187" t="s">
        <v>2249</v>
      </c>
      <c r="N439" s="193">
        <v>243372</v>
      </c>
      <c r="O439" s="29" t="s">
        <v>2259</v>
      </c>
    </row>
    <row r="440" spans="1:15" ht="21">
      <c r="A440" s="41">
        <v>437</v>
      </c>
      <c r="B440" s="38" t="s">
        <v>2260</v>
      </c>
      <c r="C440" s="86" t="s">
        <v>2261</v>
      </c>
      <c r="D440" s="6" t="s">
        <v>19</v>
      </c>
      <c r="E440" s="21" t="s">
        <v>1089</v>
      </c>
      <c r="F440" s="21"/>
      <c r="G440" s="21" t="s">
        <v>1090</v>
      </c>
      <c r="H440" s="21" t="s">
        <v>59</v>
      </c>
      <c r="I440" s="21" t="s">
        <v>22</v>
      </c>
      <c r="J440" s="21" t="s">
        <v>23</v>
      </c>
      <c r="K440" s="2" t="s">
        <v>1212</v>
      </c>
      <c r="L440" s="9"/>
      <c r="M440" s="223">
        <v>243090</v>
      </c>
      <c r="N440" s="118">
        <v>243372</v>
      </c>
      <c r="O440" s="29" t="s">
        <v>2262</v>
      </c>
    </row>
    <row r="441" spans="1:15" ht="21">
      <c r="A441" s="41">
        <v>438</v>
      </c>
      <c r="B441" s="38" t="s">
        <v>2263</v>
      </c>
      <c r="C441" s="86" t="s">
        <v>2264</v>
      </c>
      <c r="D441" s="6" t="s">
        <v>19</v>
      </c>
      <c r="E441" s="20" t="s">
        <v>1091</v>
      </c>
      <c r="F441" s="20"/>
      <c r="G441" s="20" t="s">
        <v>1092</v>
      </c>
      <c r="H441" s="20" t="s">
        <v>59</v>
      </c>
      <c r="I441" s="20" t="s">
        <v>22</v>
      </c>
      <c r="J441" s="21" t="s">
        <v>23</v>
      </c>
      <c r="K441" s="2" t="s">
        <v>1212</v>
      </c>
      <c r="L441" s="9"/>
      <c r="M441" s="223">
        <v>243090</v>
      </c>
      <c r="N441" s="118">
        <v>243372</v>
      </c>
      <c r="O441" s="29" t="s">
        <v>2265</v>
      </c>
    </row>
    <row r="442" spans="1:15" ht="21">
      <c r="A442" s="41">
        <v>439</v>
      </c>
      <c r="B442" s="38" t="s">
        <v>2266</v>
      </c>
      <c r="C442" s="77" t="s">
        <v>2267</v>
      </c>
      <c r="D442" s="38" t="s">
        <v>2268</v>
      </c>
      <c r="E442" s="38" t="s">
        <v>2269</v>
      </c>
      <c r="F442" s="38"/>
      <c r="G442" s="38"/>
      <c r="H442" s="38" t="s">
        <v>180</v>
      </c>
      <c r="I442" s="38" t="s">
        <v>180</v>
      </c>
      <c r="J442" s="38" t="s">
        <v>152</v>
      </c>
      <c r="K442" s="27" t="s">
        <v>1205</v>
      </c>
      <c r="L442" s="38"/>
      <c r="M442" s="182">
        <v>243133</v>
      </c>
      <c r="N442" s="118">
        <f>IF(ISBLANK(M442:M1001),"",(DATE(YEAR(M442:M1001)+3,MONTH(M442:M1001),DAY(M442:M1001)-1)))</f>
        <v>244228</v>
      </c>
      <c r="O442" s="51" t="s">
        <v>2270</v>
      </c>
    </row>
    <row r="443" spans="1:15" ht="21">
      <c r="A443" s="41">
        <v>440</v>
      </c>
      <c r="B443" s="38" t="s">
        <v>2271</v>
      </c>
      <c r="C443" s="86" t="s">
        <v>2272</v>
      </c>
      <c r="D443" s="50" t="s">
        <v>19</v>
      </c>
      <c r="E443" s="95">
        <v>265</v>
      </c>
      <c r="F443" s="95">
        <v>2</v>
      </c>
      <c r="G443" s="95" t="s">
        <v>67</v>
      </c>
      <c r="H443" s="95" t="s">
        <v>1104</v>
      </c>
      <c r="I443" s="95" t="s">
        <v>351</v>
      </c>
      <c r="J443" s="95" t="s">
        <v>834</v>
      </c>
      <c r="K443" s="215" t="s">
        <v>1118</v>
      </c>
      <c r="M443" s="91" t="s">
        <v>2273</v>
      </c>
      <c r="N443" s="222">
        <v>243372</v>
      </c>
      <c r="O443" s="25" t="s">
        <v>2274</v>
      </c>
    </row>
    <row r="444" spans="1:15" ht="21">
      <c r="A444" s="41">
        <v>441</v>
      </c>
      <c r="B444" s="38" t="s">
        <v>2275</v>
      </c>
      <c r="C444" s="19" t="s">
        <v>1138</v>
      </c>
      <c r="D444" s="19" t="s">
        <v>1139</v>
      </c>
      <c r="E444" s="95"/>
      <c r="F444" s="95"/>
      <c r="G444" s="95"/>
      <c r="H444" s="95"/>
      <c r="I444" s="95"/>
      <c r="J444" s="95"/>
      <c r="K444" s="215"/>
      <c r="M444" s="224" t="s">
        <v>2273</v>
      </c>
      <c r="N444" s="224" t="s">
        <v>2276</v>
      </c>
      <c r="O444" s="29" t="s">
        <v>1140</v>
      </c>
    </row>
    <row r="445" spans="1:15" ht="21">
      <c r="A445" s="41">
        <v>442</v>
      </c>
      <c r="B445" s="38" t="s">
        <v>2277</v>
      </c>
      <c r="C445" s="59" t="s">
        <v>1098</v>
      </c>
      <c r="D445" s="19" t="s">
        <v>1099</v>
      </c>
      <c r="E445" s="225" t="s">
        <v>1100</v>
      </c>
      <c r="F445" s="19"/>
      <c r="G445" s="19" t="s">
        <v>1101</v>
      </c>
      <c r="H445" s="19" t="s">
        <v>234</v>
      </c>
      <c r="I445" s="19" t="s">
        <v>22</v>
      </c>
      <c r="J445" s="19" t="s">
        <v>236</v>
      </c>
      <c r="K445" s="2" t="s">
        <v>1245</v>
      </c>
      <c r="L445" s="117"/>
      <c r="M445" s="133">
        <v>243157</v>
      </c>
      <c r="N445" s="224" t="s">
        <v>2278</v>
      </c>
      <c r="O445" s="25" t="s">
        <v>1102</v>
      </c>
    </row>
    <row r="446" spans="1:15" ht="21">
      <c r="A446" s="41">
        <v>443</v>
      </c>
      <c r="B446" s="38" t="s">
        <v>2279</v>
      </c>
      <c r="C446" s="59" t="s">
        <v>1093</v>
      </c>
      <c r="D446" s="19" t="s">
        <v>1094</v>
      </c>
      <c r="E446" s="225" t="s">
        <v>1095</v>
      </c>
      <c r="F446" s="19">
        <v>3</v>
      </c>
      <c r="G446" s="19"/>
      <c r="H446" s="19" t="s">
        <v>1096</v>
      </c>
      <c r="I446" s="19" t="s">
        <v>1097</v>
      </c>
      <c r="J446" s="19" t="s">
        <v>236</v>
      </c>
      <c r="K446" s="2" t="s">
        <v>1245</v>
      </c>
      <c r="L446" s="117"/>
      <c r="M446" s="133">
        <v>243157</v>
      </c>
      <c r="N446" s="224" t="s">
        <v>2280</v>
      </c>
      <c r="O446" s="25" t="s">
        <v>1103</v>
      </c>
    </row>
    <row r="447" spans="1:15" ht="21">
      <c r="A447" s="41">
        <v>444</v>
      </c>
      <c r="B447" s="226" t="s">
        <v>2281</v>
      </c>
      <c r="C447" s="96" t="s">
        <v>2282</v>
      </c>
      <c r="D447" s="27" t="s">
        <v>775</v>
      </c>
      <c r="E447" s="21" t="s">
        <v>1109</v>
      </c>
      <c r="F447" s="41">
        <v>7</v>
      </c>
      <c r="G447" s="97"/>
      <c r="H447" s="21" t="s">
        <v>732</v>
      </c>
      <c r="I447" s="21" t="s">
        <v>733</v>
      </c>
      <c r="J447" s="20" t="s">
        <v>759</v>
      </c>
      <c r="K447" s="27" t="s">
        <v>1208</v>
      </c>
      <c r="L447" s="43" t="s">
        <v>2283</v>
      </c>
      <c r="M447" s="121">
        <v>243259</v>
      </c>
      <c r="N447" s="136">
        <f>IF(ISBLANK(M447:M1021),"",(DATE(YEAR(M447:M1021)+3,MONTH(M447:M1021),DAY(M447:M1021)-1)))</f>
        <v>244354</v>
      </c>
      <c r="O447" s="25" t="s">
        <v>1110</v>
      </c>
    </row>
    <row r="448" spans="1:15" ht="21">
      <c r="A448" s="41">
        <v>445</v>
      </c>
      <c r="B448" s="227" t="s">
        <v>2284</v>
      </c>
      <c r="C448" s="228" t="s">
        <v>1119</v>
      </c>
      <c r="D448" s="27" t="s">
        <v>1120</v>
      </c>
      <c r="E448" s="21" t="s">
        <v>889</v>
      </c>
      <c r="F448" s="97"/>
      <c r="G448" s="97"/>
      <c r="H448" s="21" t="s">
        <v>833</v>
      </c>
      <c r="I448" s="21" t="s">
        <v>890</v>
      </c>
      <c r="J448" s="21" t="s">
        <v>834</v>
      </c>
      <c r="K448" s="27" t="s">
        <v>1121</v>
      </c>
      <c r="L448" s="229">
        <v>243283</v>
      </c>
      <c r="M448" s="182">
        <v>243284</v>
      </c>
      <c r="N448" s="136">
        <f>IF(ISBLANK(M448:M1023),"",(DATE(YEAR(M448:M1023)+3,MONTH(M448:M1023),DAY(M448:M1023)-1)))</f>
        <v>244379</v>
      </c>
      <c r="O448" s="25" t="s">
        <v>1122</v>
      </c>
    </row>
    <row r="449" spans="1:15" ht="21">
      <c r="A449" s="41">
        <v>446</v>
      </c>
      <c r="B449" s="227" t="s">
        <v>2285</v>
      </c>
      <c r="C449" s="230" t="s">
        <v>1124</v>
      </c>
      <c r="D449" s="231" t="s">
        <v>434</v>
      </c>
      <c r="E449" s="232" t="s">
        <v>1125</v>
      </c>
      <c r="F449">
        <v>3</v>
      </c>
      <c r="H449" s="232" t="s">
        <v>351</v>
      </c>
      <c r="I449" s="232" t="s">
        <v>22</v>
      </c>
      <c r="J449" s="232" t="s">
        <v>324</v>
      </c>
      <c r="K449" s="233" t="s">
        <v>1126</v>
      </c>
      <c r="L449" s="234">
        <v>243286</v>
      </c>
      <c r="M449" s="135">
        <v>243286</v>
      </c>
      <c r="N449" s="136">
        <f>IF(ISBLANK(M449:M1445),"",(DATE(YEAR(M449:M1445)+3,MONTH(M449:M1445),DAY(M449:M1445)-1)))</f>
        <v>244381</v>
      </c>
      <c r="O449" s="158" t="s">
        <v>1127</v>
      </c>
    </row>
    <row r="450" spans="1:15" ht="21">
      <c r="A450" s="41">
        <v>447</v>
      </c>
      <c r="B450" s="227" t="s">
        <v>2286</v>
      </c>
      <c r="C450" s="235" t="s">
        <v>1128</v>
      </c>
      <c r="D450" s="236" t="s">
        <v>1129</v>
      </c>
      <c r="E450" s="131">
        <v>83</v>
      </c>
      <c r="F450" s="131">
        <v>3</v>
      </c>
      <c r="G450" s="131"/>
      <c r="H450" s="131" t="s">
        <v>167</v>
      </c>
      <c r="I450" s="131" t="s">
        <v>737</v>
      </c>
      <c r="J450" s="131" t="s">
        <v>759</v>
      </c>
      <c r="K450" s="27" t="s">
        <v>1208</v>
      </c>
      <c r="L450" s="43" t="s">
        <v>2004</v>
      </c>
      <c r="M450" s="135">
        <v>243286</v>
      </c>
      <c r="N450" s="136">
        <f>IF(ISBLANK(M450:M1446),"",(DATE(YEAR(M450:M1446)+3,MONTH(M450:M1446),DAY(M450:M1446)-1)))</f>
        <v>244381</v>
      </c>
      <c r="O450" s="158" t="s">
        <v>2289</v>
      </c>
    </row>
    <row r="451" spans="1:15" ht="21">
      <c r="B451" s="227" t="s">
        <v>2287</v>
      </c>
      <c r="C451" s="237" t="s">
        <v>1130</v>
      </c>
      <c r="D451" s="233" t="s">
        <v>1131</v>
      </c>
      <c r="E451" t="s">
        <v>1132</v>
      </c>
      <c r="F451">
        <v>1</v>
      </c>
      <c r="H451" t="s">
        <v>938</v>
      </c>
      <c r="I451" t="s">
        <v>672</v>
      </c>
      <c r="J451" t="s">
        <v>832</v>
      </c>
      <c r="K451" s="233" t="s">
        <v>1133</v>
      </c>
      <c r="L451" s="43" t="s">
        <v>2288</v>
      </c>
      <c r="M451" s="43" t="s">
        <v>2288</v>
      </c>
      <c r="N451" s="136">
        <f>IF(ISBLANK(M451:M1447),"",(DATE(YEAR(M451:M1447)+3,MONTH(M451:M1447),DAY(M451:M1447)-1)))</f>
        <v>244388</v>
      </c>
      <c r="O451" s="158" t="s">
        <v>1134</v>
      </c>
    </row>
    <row r="452" spans="1:15" ht="21">
      <c r="O452" s="158" t="s">
        <v>2290</v>
      </c>
    </row>
  </sheetData>
  <mergeCells count="15">
    <mergeCell ref="A1:A3"/>
    <mergeCell ref="B1:B3"/>
    <mergeCell ref="C1:C3"/>
    <mergeCell ref="D1:D3"/>
    <mergeCell ref="E1:J1"/>
    <mergeCell ref="L1:L3"/>
    <mergeCell ref="M1:O1"/>
    <mergeCell ref="E2:E3"/>
    <mergeCell ref="F2:F3"/>
    <mergeCell ref="G2:G3"/>
    <mergeCell ref="H2:H3"/>
    <mergeCell ref="I2:I3"/>
    <mergeCell ref="J2:J3"/>
    <mergeCell ref="M2:O2"/>
    <mergeCell ref="K1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6"/>
  <sheetViews>
    <sheetView topLeftCell="D13" zoomScale="70" zoomScaleNormal="70" workbookViewId="0">
      <selection activeCell="T16" sqref="T16"/>
    </sheetView>
  </sheetViews>
  <sheetFormatPr defaultColWidth="8.5703125" defaultRowHeight="20.25"/>
  <cols>
    <col min="1" max="1" width="8.5703125" style="93"/>
    <col min="2" max="2" width="70.42578125" style="93" customWidth="1"/>
    <col min="3" max="3" width="45.85546875" style="93" customWidth="1"/>
    <col min="4" max="5" width="8.5703125" style="93"/>
    <col min="6" max="6" width="24" style="93" customWidth="1"/>
    <col min="7" max="7" width="30.5703125" style="93" customWidth="1"/>
    <col min="8" max="8" width="8.5703125" style="92"/>
    <col min="9" max="9" width="19.28515625" style="93" customWidth="1"/>
    <col min="10" max="10" width="12.85546875" style="93" bestFit="1" customWidth="1"/>
    <col min="11" max="11" width="19.7109375" style="93" bestFit="1" customWidth="1"/>
    <col min="12" max="12" width="29" style="93" bestFit="1" customWidth="1"/>
    <col min="13" max="13" width="36" style="93" bestFit="1" customWidth="1"/>
    <col min="14" max="14" width="5.7109375" style="93" bestFit="1" customWidth="1"/>
    <col min="15" max="15" width="7.42578125" style="93" bestFit="1" customWidth="1"/>
    <col min="16" max="16" width="4.85546875" style="93" bestFit="1" customWidth="1"/>
    <col min="17" max="17" width="6.140625" style="93" bestFit="1" customWidth="1"/>
    <col min="18" max="18" width="7.85546875" style="93" bestFit="1" customWidth="1"/>
    <col min="19" max="19" width="5.28515625" style="93" bestFit="1" customWidth="1"/>
    <col min="20" max="20" width="21.7109375" style="93" bestFit="1" customWidth="1"/>
    <col min="21" max="16384" width="8.5703125" style="93"/>
  </cols>
  <sheetData>
    <row r="1" spans="1:20" ht="14.1" customHeight="1">
      <c r="B1" s="315" t="s">
        <v>10</v>
      </c>
      <c r="C1" s="315" t="s">
        <v>11</v>
      </c>
      <c r="D1" s="319" t="s">
        <v>0</v>
      </c>
      <c r="E1" s="319" t="s">
        <v>1</v>
      </c>
      <c r="F1" s="319" t="s">
        <v>2</v>
      </c>
      <c r="G1" s="315" t="s">
        <v>1035</v>
      </c>
      <c r="H1" s="319" t="s">
        <v>3</v>
      </c>
      <c r="I1" s="319" t="s">
        <v>4</v>
      </c>
      <c r="J1" s="319" t="s">
        <v>5</v>
      </c>
      <c r="K1" s="315" t="s">
        <v>1036</v>
      </c>
      <c r="L1" s="322" t="s">
        <v>7</v>
      </c>
      <c r="M1" s="324" t="s">
        <v>8</v>
      </c>
      <c r="N1" s="328" t="s">
        <v>1063</v>
      </c>
      <c r="O1" s="328" t="s">
        <v>1064</v>
      </c>
      <c r="P1" s="328" t="s">
        <v>1065</v>
      </c>
      <c r="Q1" s="329" t="s">
        <v>1066</v>
      </c>
      <c r="R1" s="329" t="s">
        <v>1067</v>
      </c>
      <c r="S1" s="329" t="s">
        <v>1068</v>
      </c>
      <c r="T1" s="326" t="s">
        <v>9</v>
      </c>
    </row>
    <row r="2" spans="1:20" ht="14.1" customHeight="1">
      <c r="B2" s="317"/>
      <c r="C2" s="317"/>
      <c r="D2" s="319"/>
      <c r="E2" s="319"/>
      <c r="F2" s="319"/>
      <c r="G2" s="317"/>
      <c r="H2" s="319"/>
      <c r="I2" s="319"/>
      <c r="J2" s="319"/>
      <c r="K2" s="317"/>
      <c r="L2" s="323"/>
      <c r="M2" s="325"/>
      <c r="N2" s="328"/>
      <c r="O2" s="328"/>
      <c r="P2" s="328"/>
      <c r="Q2" s="329"/>
      <c r="R2" s="329"/>
      <c r="S2" s="329"/>
      <c r="T2" s="327"/>
    </row>
    <row r="3" spans="1:20">
      <c r="A3" s="41">
        <v>1</v>
      </c>
      <c r="B3" s="14" t="s">
        <v>2548</v>
      </c>
      <c r="C3" s="2" t="s">
        <v>2319</v>
      </c>
      <c r="D3" s="8" t="s">
        <v>1047</v>
      </c>
      <c r="E3" s="8">
        <v>2</v>
      </c>
      <c r="F3" s="8" t="s">
        <v>2310</v>
      </c>
      <c r="G3" s="8" t="str">
        <f>_xlfn.CONCAT("เลขที่" &amp;" "&amp;D3&amp;" "&amp;"หมู่ที่" &amp;" "&amp;E3&amp;""&amp;""&amp;" "&amp;F3)</f>
        <v>เลขที่ 93/7 หมู่ที่ 2 ถนนกะโรม</v>
      </c>
      <c r="H3" s="8" t="s">
        <v>21</v>
      </c>
      <c r="I3" s="8" t="s">
        <v>22</v>
      </c>
      <c r="J3" s="8" t="s">
        <v>23</v>
      </c>
      <c r="K3" s="8" t="s">
        <v>1038</v>
      </c>
      <c r="L3" s="81">
        <v>45046</v>
      </c>
      <c r="M3" s="81">
        <f>IF(ISBLANK(L3:L986),"",(DATE(YEAR(L3:L986)+3,MONTH(L3:L986),DAY(L3:L986)-1)))</f>
        <v>46141</v>
      </c>
      <c r="N3" s="9">
        <v>30</v>
      </c>
      <c r="O3" s="81" t="s">
        <v>1069</v>
      </c>
      <c r="P3" s="9">
        <v>2566</v>
      </c>
      <c r="Q3" s="41">
        <f>IF(ISBLANK(N3:N986),"",(N3:N986)-1)</f>
        <v>29</v>
      </c>
      <c r="R3" s="81" t="s">
        <v>1069</v>
      </c>
      <c r="S3" s="92">
        <f>IF(ISBLANK(P3:P986),"",(P3:P986)+3)</f>
        <v>2569</v>
      </c>
      <c r="T3" s="16" t="s">
        <v>2291</v>
      </c>
    </row>
    <row r="4" spans="1:20">
      <c r="A4" s="41">
        <v>2</v>
      </c>
      <c r="B4" s="14" t="s">
        <v>2549</v>
      </c>
      <c r="C4" s="2" t="s">
        <v>2319</v>
      </c>
      <c r="D4" s="8">
        <v>638</v>
      </c>
      <c r="E4" s="8">
        <v>1</v>
      </c>
      <c r="F4" s="8"/>
      <c r="G4" s="8" t="str">
        <f>_xlfn.CONCAT("เลขที่" &amp;" "&amp;D4&amp;" "&amp;"หมู่ที่" &amp;" "&amp;E4)</f>
        <v>เลขที่ 638 หมู่ที่ 1</v>
      </c>
      <c r="H4" s="8" t="s">
        <v>24</v>
      </c>
      <c r="I4" s="8" t="s">
        <v>25</v>
      </c>
      <c r="J4" s="8" t="s">
        <v>23</v>
      </c>
      <c r="K4" s="8" t="s">
        <v>1038</v>
      </c>
      <c r="L4" s="81">
        <v>45046</v>
      </c>
      <c r="M4" s="81">
        <f>IF(ISBLANK(L4:L987),"",(DATE(YEAR(L4:L987)+3,MONTH(L4:L987),DAY(L4:L987)-1)))</f>
        <v>46141</v>
      </c>
      <c r="N4" s="9">
        <v>30</v>
      </c>
      <c r="O4" s="81" t="s">
        <v>1069</v>
      </c>
      <c r="P4" s="9">
        <v>2566</v>
      </c>
      <c r="Q4" s="41">
        <f>IF(ISBLANK(N4:N987),"",(N4:N987)-1)</f>
        <v>29</v>
      </c>
      <c r="R4" s="81" t="s">
        <v>1069</v>
      </c>
      <c r="S4" s="92">
        <f>IF(ISBLANK(P4:P987),"",(P4:P987)+3)</f>
        <v>2569</v>
      </c>
      <c r="T4" s="16" t="s">
        <v>2292</v>
      </c>
    </row>
    <row r="5" spans="1:20">
      <c r="A5" s="41">
        <v>3</v>
      </c>
      <c r="B5" s="14" t="s">
        <v>1143</v>
      </c>
      <c r="C5" s="3" t="s">
        <v>14</v>
      </c>
      <c r="D5" s="8" t="s">
        <v>1048</v>
      </c>
      <c r="E5" s="8">
        <v>1</v>
      </c>
      <c r="F5" s="8"/>
      <c r="G5" s="8" t="str">
        <f>_xlfn.CONCAT("เลขที่" &amp;" "&amp;D5&amp;" "&amp;"หมู่" &amp;" "&amp;E5)</f>
        <v>เลขที่ 205/3 หมู่ 1</v>
      </c>
      <c r="H5" s="8" t="s">
        <v>28</v>
      </c>
      <c r="I5" s="8" t="s">
        <v>28</v>
      </c>
      <c r="J5" s="8" t="s">
        <v>23</v>
      </c>
      <c r="K5" s="8" t="s">
        <v>1038</v>
      </c>
      <c r="L5" s="81">
        <v>45046</v>
      </c>
      <c r="M5" s="81">
        <f>IF(ISBLANK(L5:L989),"",(DATE(YEAR(L5:L989)+3,MONTH(L5:L989),DAY(L5:L989)-1)))</f>
        <v>46141</v>
      </c>
      <c r="N5" s="9">
        <v>30</v>
      </c>
      <c r="O5" s="81" t="s">
        <v>1069</v>
      </c>
      <c r="P5" s="9">
        <v>2566</v>
      </c>
      <c r="Q5" s="41">
        <f>IF(ISBLANK(N5:N989),"",(N5:N989)-1)</f>
        <v>29</v>
      </c>
      <c r="R5" s="81" t="s">
        <v>1069</v>
      </c>
      <c r="S5" s="92">
        <f>IF(ISBLANK(P5:P989),"",(P5:P989)+3)</f>
        <v>2569</v>
      </c>
      <c r="T5" s="5" t="s">
        <v>2293</v>
      </c>
    </row>
    <row r="6" spans="1:20">
      <c r="A6" s="41">
        <v>4</v>
      </c>
      <c r="B6" s="14" t="s">
        <v>2550</v>
      </c>
      <c r="C6" s="2" t="s">
        <v>2319</v>
      </c>
      <c r="D6" s="8" t="s">
        <v>29</v>
      </c>
      <c r="E6" s="8">
        <v>4</v>
      </c>
      <c r="F6" s="8"/>
      <c r="G6" s="8" t="str">
        <f t="shared" ref="G6:G42" si="0">_xlfn.CONCAT("เลขที่" &amp;" "&amp;D6&amp;" "&amp;"หมู่ที่" &amp;" "&amp;E6)</f>
        <v>เลขที่ 29/20 หมู่ที่ 4</v>
      </c>
      <c r="H6" s="8" t="s">
        <v>30</v>
      </c>
      <c r="I6" s="8" t="s">
        <v>22</v>
      </c>
      <c r="J6" s="8" t="s">
        <v>23</v>
      </c>
      <c r="K6" s="8" t="s">
        <v>1038</v>
      </c>
      <c r="L6" s="81">
        <v>45046</v>
      </c>
      <c r="M6" s="81">
        <f>IF(ISBLANK(L6:L990),"",(DATE(YEAR(L6:L990)+3,MONTH(L6:L990),DAY(L6:L990)-1)))</f>
        <v>46141</v>
      </c>
      <c r="N6" s="9">
        <v>30</v>
      </c>
      <c r="O6" s="81" t="s">
        <v>1069</v>
      </c>
      <c r="P6" s="9">
        <v>2566</v>
      </c>
      <c r="Q6" s="41">
        <f>IF(ISBLANK(N6:N990),"",(N6:N990)-1)</f>
        <v>29</v>
      </c>
      <c r="R6" s="81" t="s">
        <v>1069</v>
      </c>
      <c r="S6" s="92">
        <f>IF(ISBLANK(P6:P990),"",(P6:P990)+3)</f>
        <v>2569</v>
      </c>
      <c r="T6" s="5" t="s">
        <v>1166</v>
      </c>
    </row>
    <row r="7" spans="1:20">
      <c r="A7" s="41">
        <v>5</v>
      </c>
      <c r="B7" s="14" t="s">
        <v>2551</v>
      </c>
      <c r="C7" s="2" t="s">
        <v>2319</v>
      </c>
      <c r="D7" s="8">
        <v>229</v>
      </c>
      <c r="E7" s="8">
        <v>4</v>
      </c>
      <c r="F7" s="8"/>
      <c r="G7" s="8" t="str">
        <f t="shared" si="0"/>
        <v>เลขที่ 229 หมู่ที่ 4</v>
      </c>
      <c r="H7" s="8" t="s">
        <v>31</v>
      </c>
      <c r="I7" s="8" t="s">
        <v>32</v>
      </c>
      <c r="J7" s="8" t="s">
        <v>23</v>
      </c>
      <c r="K7" s="8" t="s">
        <v>1038</v>
      </c>
      <c r="L7" s="81">
        <v>45046</v>
      </c>
      <c r="M7" s="81">
        <f>IF(ISBLANK(L7:L991),"",(DATE(YEAR(L7:L991)+3,MONTH(L7:L991),DAY(L7:L991)-1)))</f>
        <v>46141</v>
      </c>
      <c r="N7" s="9">
        <v>30</v>
      </c>
      <c r="O7" s="81" t="s">
        <v>1069</v>
      </c>
      <c r="P7" s="9">
        <v>2566</v>
      </c>
      <c r="Q7" s="41">
        <f>IF(ISBLANK(N7:N991),"",(N7:N991)-1)</f>
        <v>29</v>
      </c>
      <c r="R7" s="81" t="s">
        <v>1069</v>
      </c>
      <c r="S7" s="92">
        <f>IF(ISBLANK(P7:P991),"",(P7:P991)+3)</f>
        <v>2569</v>
      </c>
      <c r="T7" s="5" t="s">
        <v>1167</v>
      </c>
    </row>
    <row r="8" spans="1:20">
      <c r="A8" s="41">
        <v>6</v>
      </c>
      <c r="B8" s="14" t="s">
        <v>2552</v>
      </c>
      <c r="C8" s="2" t="s">
        <v>2319</v>
      </c>
      <c r="D8" s="8" t="s">
        <v>1049</v>
      </c>
      <c r="E8" s="8">
        <v>14</v>
      </c>
      <c r="F8" s="8"/>
      <c r="G8" s="8" t="str">
        <f t="shared" si="0"/>
        <v>เลขที่ 52/2 หมู่ที่ 14</v>
      </c>
      <c r="H8" s="8" t="s">
        <v>36</v>
      </c>
      <c r="I8" s="8" t="s">
        <v>37</v>
      </c>
      <c r="J8" s="8" t="s">
        <v>23</v>
      </c>
      <c r="K8" s="8" t="s">
        <v>1038</v>
      </c>
      <c r="L8" s="81">
        <v>45046</v>
      </c>
      <c r="M8" s="81">
        <f>IF(ISBLANK(L8:L993),"",(DATE(YEAR(L8:L993)+3,MONTH(L8:L993),DAY(L8:L993)-1)))</f>
        <v>46141</v>
      </c>
      <c r="N8" s="9">
        <v>30</v>
      </c>
      <c r="O8" s="81" t="s">
        <v>1069</v>
      </c>
      <c r="P8" s="9">
        <v>2566</v>
      </c>
      <c r="Q8" s="41">
        <f>IF(ISBLANK(N8:N993),"",(N8:N993)-1)</f>
        <v>29</v>
      </c>
      <c r="R8" s="81" t="s">
        <v>1069</v>
      </c>
      <c r="S8" s="92">
        <f>IF(ISBLANK(P8:P993),"",(P8:P993)+3)</f>
        <v>2569</v>
      </c>
      <c r="T8" s="5" t="s">
        <v>1168</v>
      </c>
    </row>
    <row r="9" spans="1:20">
      <c r="A9" s="41">
        <v>7</v>
      </c>
      <c r="B9" s="14" t="s">
        <v>2553</v>
      </c>
      <c r="C9" s="2" t="s">
        <v>2319</v>
      </c>
      <c r="D9" s="8">
        <v>137</v>
      </c>
      <c r="E9" s="8">
        <v>5</v>
      </c>
      <c r="F9" s="8"/>
      <c r="G9" s="8" t="str">
        <f t="shared" si="0"/>
        <v>เลขที่ 137 หมู่ที่ 5</v>
      </c>
      <c r="H9" s="8" t="s">
        <v>40</v>
      </c>
      <c r="I9" s="8" t="s">
        <v>25</v>
      </c>
      <c r="J9" s="8" t="s">
        <v>23</v>
      </c>
      <c r="K9" s="8" t="s">
        <v>1038</v>
      </c>
      <c r="L9" s="81">
        <v>45046</v>
      </c>
      <c r="M9" s="81">
        <f>IF(ISBLANK(L9:L995),"",(DATE(YEAR(L9:L995)+3,MONTH(L9:L995),DAY(L9:L995)-1)))</f>
        <v>46141</v>
      </c>
      <c r="N9" s="9">
        <v>30</v>
      </c>
      <c r="O9" s="81" t="s">
        <v>1069</v>
      </c>
      <c r="P9" s="9">
        <v>2566</v>
      </c>
      <c r="Q9" s="41">
        <f>IF(ISBLANK(N9:N995),"",(N9:N995)-1)</f>
        <v>29</v>
      </c>
      <c r="R9" s="81" t="s">
        <v>1069</v>
      </c>
      <c r="S9" s="92">
        <f>IF(ISBLANK(P9:P995),"",(P9:P995)+3)</f>
        <v>2569</v>
      </c>
      <c r="T9" s="5" t="s">
        <v>1169</v>
      </c>
    </row>
    <row r="10" spans="1:20">
      <c r="A10" s="41">
        <v>8</v>
      </c>
      <c r="B10" s="14" t="s">
        <v>2554</v>
      </c>
      <c r="C10" s="2" t="s">
        <v>2319</v>
      </c>
      <c r="D10" s="8" t="s">
        <v>1050</v>
      </c>
      <c r="E10" s="8">
        <v>1</v>
      </c>
      <c r="F10" s="8" t="s">
        <v>2305</v>
      </c>
      <c r="G10" s="8" t="str">
        <f>_xlfn.CONCAT("เลขที่" &amp;" "&amp;D10&amp;" "&amp;"หมู่ที่" &amp;" "&amp;E10&amp;""&amp;""&amp;" "&amp;F10)</f>
        <v>เลขที่ 307/1 หมู่ที่ 1 ถนนจันดี-พิปูน</v>
      </c>
      <c r="H10" s="8" t="s">
        <v>42</v>
      </c>
      <c r="I10" s="8" t="s">
        <v>42</v>
      </c>
      <c r="J10" s="8" t="s">
        <v>23</v>
      </c>
      <c r="K10" s="8" t="s">
        <v>1038</v>
      </c>
      <c r="L10" s="81">
        <v>45046</v>
      </c>
      <c r="M10" s="81">
        <f>IF(ISBLANK(L10:L996),"",(DATE(YEAR(L10:L996)+3,MONTH(L10:L996),DAY(L10:L996)-1)))</f>
        <v>46141</v>
      </c>
      <c r="N10" s="9">
        <v>30</v>
      </c>
      <c r="O10" s="81" t="s">
        <v>1069</v>
      </c>
      <c r="P10" s="9">
        <v>2566</v>
      </c>
      <c r="Q10" s="41">
        <f>IF(ISBLANK(N10:N996),"",(N10:N996)-1)</f>
        <v>29</v>
      </c>
      <c r="R10" s="81" t="s">
        <v>1069</v>
      </c>
      <c r="S10" s="92">
        <f>IF(ISBLANK(P10:P996),"",(P10:P996)+3)</f>
        <v>2569</v>
      </c>
      <c r="T10" s="5" t="s">
        <v>1170</v>
      </c>
    </row>
    <row r="11" spans="1:20">
      <c r="A11" s="41">
        <v>9</v>
      </c>
      <c r="B11" s="14" t="s">
        <v>2555</v>
      </c>
      <c r="C11" s="2" t="s">
        <v>2319</v>
      </c>
      <c r="D11" s="8" t="s">
        <v>43</v>
      </c>
      <c r="E11" s="8">
        <v>2</v>
      </c>
      <c r="F11" s="8"/>
      <c r="G11" s="8" t="str">
        <f t="shared" si="0"/>
        <v>เลขที่ 351/1-2 หมู่ที่ 2</v>
      </c>
      <c r="H11" s="8" t="s">
        <v>39</v>
      </c>
      <c r="I11" s="8" t="s">
        <v>39</v>
      </c>
      <c r="J11" s="8" t="s">
        <v>23</v>
      </c>
      <c r="K11" s="8" t="s">
        <v>1038</v>
      </c>
      <c r="L11" s="81">
        <v>45046</v>
      </c>
      <c r="M11" s="81">
        <f>IF(ISBLANK(L11:L997),"",(DATE(YEAR(L11:L997)+3,MONTH(L11:L997),DAY(L11:L997)-1)))</f>
        <v>46141</v>
      </c>
      <c r="N11" s="9">
        <v>30</v>
      </c>
      <c r="O11" s="81" t="s">
        <v>1069</v>
      </c>
      <c r="P11" s="9">
        <v>2566</v>
      </c>
      <c r="Q11" s="41">
        <f>IF(ISBLANK(N11:N997),"",(N11:N997)-1)</f>
        <v>29</v>
      </c>
      <c r="R11" s="81" t="s">
        <v>1069</v>
      </c>
      <c r="S11" s="92">
        <f>IF(ISBLANK(P11:P997),"",(P11:P997)+3)</f>
        <v>2569</v>
      </c>
      <c r="T11" s="5" t="s">
        <v>1171</v>
      </c>
    </row>
    <row r="12" spans="1:20">
      <c r="A12" s="41">
        <v>10</v>
      </c>
      <c r="B12" s="14" t="s">
        <v>2556</v>
      </c>
      <c r="C12" s="2" t="s">
        <v>2319</v>
      </c>
      <c r="D12" s="9" t="s">
        <v>44</v>
      </c>
      <c r="E12" s="8">
        <v>2</v>
      </c>
      <c r="F12" s="8"/>
      <c r="G12" s="8" t="str">
        <f t="shared" si="0"/>
        <v>เลขที่ 27/1 หมู่ที่ 2</v>
      </c>
      <c r="H12" s="8" t="s">
        <v>45</v>
      </c>
      <c r="I12" s="8" t="s">
        <v>46</v>
      </c>
      <c r="J12" s="8" t="s">
        <v>23</v>
      </c>
      <c r="K12" s="8" t="s">
        <v>1038</v>
      </c>
      <c r="L12" s="81">
        <v>45046</v>
      </c>
      <c r="M12" s="81">
        <f>IF(ISBLANK(L12:L998),"",(DATE(YEAR(L12:L998)+3,MONTH(L12:L998),DAY(L12:L998)-1)))</f>
        <v>46141</v>
      </c>
      <c r="N12" s="9">
        <v>30</v>
      </c>
      <c r="O12" s="81" t="s">
        <v>1069</v>
      </c>
      <c r="P12" s="9">
        <v>2566</v>
      </c>
      <c r="Q12" s="41">
        <f>IF(ISBLANK(N12:N998),"",(N12:N998)-1)</f>
        <v>29</v>
      </c>
      <c r="R12" s="81" t="s">
        <v>1069</v>
      </c>
      <c r="S12" s="92">
        <f>IF(ISBLANK(P12:P998),"",(P12:P998)+3)</f>
        <v>2569</v>
      </c>
      <c r="T12" s="5" t="s">
        <v>1172</v>
      </c>
    </row>
    <row r="13" spans="1:20">
      <c r="A13" s="41">
        <v>11</v>
      </c>
      <c r="B13" s="14" t="s">
        <v>2557</v>
      </c>
      <c r="C13" s="2" t="s">
        <v>2319</v>
      </c>
      <c r="D13" s="8" t="s">
        <v>1051</v>
      </c>
      <c r="E13" s="8">
        <v>3</v>
      </c>
      <c r="F13" s="8"/>
      <c r="G13" s="8" t="str">
        <f t="shared" si="0"/>
        <v>เลขที่ 16,18,20,22 หมู่ที่ 3</v>
      </c>
      <c r="H13" s="8" t="s">
        <v>47</v>
      </c>
      <c r="I13" s="8" t="s">
        <v>47</v>
      </c>
      <c r="J13" s="8" t="s">
        <v>23</v>
      </c>
      <c r="K13" s="8" t="s">
        <v>1038</v>
      </c>
      <c r="L13" s="81">
        <v>45046</v>
      </c>
      <c r="M13" s="81">
        <f>IF(ISBLANK(L13:L999),"",(DATE(YEAR(L13:L999)+3,MONTH(L13:L999),DAY(L13:L999)-1)))</f>
        <v>46141</v>
      </c>
      <c r="N13" s="9">
        <v>30</v>
      </c>
      <c r="O13" s="81" t="s">
        <v>1069</v>
      </c>
      <c r="P13" s="9">
        <v>2566</v>
      </c>
      <c r="Q13" s="41">
        <f>IF(ISBLANK(N13:N999),"",(N13:N999)-1)</f>
        <v>29</v>
      </c>
      <c r="R13" s="81" t="s">
        <v>1069</v>
      </c>
      <c r="S13" s="92">
        <f>IF(ISBLANK(P13:P999),"",(P13:P999)+3)</f>
        <v>2569</v>
      </c>
      <c r="T13" s="5" t="s">
        <v>1173</v>
      </c>
    </row>
    <row r="14" spans="1:20">
      <c r="A14" s="41">
        <v>12</v>
      </c>
      <c r="B14" s="14" t="s">
        <v>2558</v>
      </c>
      <c r="C14" s="2" t="s">
        <v>2319</v>
      </c>
      <c r="D14" s="8" t="s">
        <v>1052</v>
      </c>
      <c r="E14" s="8">
        <v>8</v>
      </c>
      <c r="F14" s="8"/>
      <c r="G14" s="8" t="str">
        <f t="shared" si="0"/>
        <v>เลขที่ 52/1 หมู่ที่ 8</v>
      </c>
      <c r="H14" s="8" t="s">
        <v>49</v>
      </c>
      <c r="I14" s="8" t="s">
        <v>49</v>
      </c>
      <c r="J14" s="8" t="s">
        <v>23</v>
      </c>
      <c r="K14" s="8" t="s">
        <v>1038</v>
      </c>
      <c r="L14" s="81">
        <v>45046</v>
      </c>
      <c r="M14" s="81">
        <f t="shared" ref="M14:M30" si="1">IF(ISBLANK(L14:L1001),"",(DATE(YEAR(L14:L1001)+3,MONTH(L14:L1001),DAY(L14:L1001)-1)))</f>
        <v>46141</v>
      </c>
      <c r="N14" s="9">
        <v>30</v>
      </c>
      <c r="O14" s="81" t="s">
        <v>1069</v>
      </c>
      <c r="P14" s="9">
        <v>2566</v>
      </c>
      <c r="Q14" s="41">
        <f t="shared" ref="Q14:Q30" si="2">IF(ISBLANK(N14:N1001),"",(N14:N1001)-1)</f>
        <v>29</v>
      </c>
      <c r="R14" s="81" t="s">
        <v>1069</v>
      </c>
      <c r="S14" s="92">
        <f t="shared" ref="S14:S30" si="3">IF(ISBLANK(P14:P1001),"",(P14:P1001)+3)</f>
        <v>2569</v>
      </c>
      <c r="T14" s="5" t="s">
        <v>1174</v>
      </c>
    </row>
    <row r="15" spans="1:20">
      <c r="A15" s="41">
        <v>13</v>
      </c>
      <c r="B15" s="14" t="s">
        <v>2559</v>
      </c>
      <c r="C15" s="2" t="s">
        <v>2319</v>
      </c>
      <c r="D15" s="8" t="s">
        <v>1053</v>
      </c>
      <c r="E15" s="8">
        <v>1</v>
      </c>
      <c r="F15" s="8"/>
      <c r="G15" s="8" t="str">
        <f t="shared" si="0"/>
        <v>เลขที่ 159,159/6,159/8 หมู่ที่ 1</v>
      </c>
      <c r="H15" s="8" t="s">
        <v>50</v>
      </c>
      <c r="I15" s="8" t="s">
        <v>51</v>
      </c>
      <c r="J15" s="8" t="s">
        <v>23</v>
      </c>
      <c r="K15" s="8" t="s">
        <v>1038</v>
      </c>
      <c r="L15" s="81">
        <v>45046</v>
      </c>
      <c r="M15" s="81">
        <f t="shared" si="1"/>
        <v>46141</v>
      </c>
      <c r="N15" s="9">
        <v>30</v>
      </c>
      <c r="O15" s="81" t="s">
        <v>1069</v>
      </c>
      <c r="P15" s="9">
        <v>2566</v>
      </c>
      <c r="Q15" s="41">
        <f t="shared" si="2"/>
        <v>29</v>
      </c>
      <c r="R15" s="81" t="s">
        <v>1069</v>
      </c>
      <c r="S15" s="92">
        <f t="shared" si="3"/>
        <v>2569</v>
      </c>
      <c r="T15" s="5" t="s">
        <v>1175</v>
      </c>
    </row>
    <row r="16" spans="1:20">
      <c r="A16" s="41">
        <v>14</v>
      </c>
      <c r="B16" s="14" t="s">
        <v>2560</v>
      </c>
      <c r="C16" s="2" t="s">
        <v>2319</v>
      </c>
      <c r="D16" s="8" t="s">
        <v>1054</v>
      </c>
      <c r="E16" s="8">
        <v>1</v>
      </c>
      <c r="F16" s="8"/>
      <c r="G16" s="8" t="str">
        <f t="shared" si="0"/>
        <v>เลขที่ 80/3 หมู่ที่ 1</v>
      </c>
      <c r="H16" s="8" t="s">
        <v>52</v>
      </c>
      <c r="I16" s="8" t="s">
        <v>52</v>
      </c>
      <c r="J16" s="8" t="s">
        <v>23</v>
      </c>
      <c r="K16" s="8" t="s">
        <v>1038</v>
      </c>
      <c r="L16" s="81">
        <v>45046</v>
      </c>
      <c r="M16" s="81">
        <f t="shared" si="1"/>
        <v>46141</v>
      </c>
      <c r="N16" s="9">
        <v>30</v>
      </c>
      <c r="O16" s="81" t="s">
        <v>1069</v>
      </c>
      <c r="P16" s="9">
        <v>2566</v>
      </c>
      <c r="Q16" s="41">
        <f t="shared" si="2"/>
        <v>29</v>
      </c>
      <c r="R16" s="81" t="s">
        <v>1069</v>
      </c>
      <c r="S16" s="92">
        <f t="shared" si="3"/>
        <v>2569</v>
      </c>
      <c r="T16" s="5" t="s">
        <v>1176</v>
      </c>
    </row>
    <row r="17" spans="1:20">
      <c r="A17" s="41">
        <v>15</v>
      </c>
      <c r="B17" s="14" t="s">
        <v>2561</v>
      </c>
      <c r="C17" s="2" t="s">
        <v>2319</v>
      </c>
      <c r="D17" s="8" t="s">
        <v>1055</v>
      </c>
      <c r="E17" s="8">
        <v>8</v>
      </c>
      <c r="F17" s="8"/>
      <c r="G17" s="8" t="str">
        <f t="shared" si="0"/>
        <v>เลขที่ 57/2 หมู่ที่ 8</v>
      </c>
      <c r="H17" s="8" t="s">
        <v>53</v>
      </c>
      <c r="I17" s="8" t="s">
        <v>46</v>
      </c>
      <c r="J17" s="8" t="s">
        <v>23</v>
      </c>
      <c r="K17" s="8" t="s">
        <v>1038</v>
      </c>
      <c r="L17" s="81">
        <v>45046</v>
      </c>
      <c r="M17" s="81">
        <f t="shared" si="1"/>
        <v>46141</v>
      </c>
      <c r="N17" s="9">
        <v>30</v>
      </c>
      <c r="O17" s="81" t="s">
        <v>1069</v>
      </c>
      <c r="P17" s="9">
        <v>2566</v>
      </c>
      <c r="Q17" s="41">
        <f t="shared" si="2"/>
        <v>29</v>
      </c>
      <c r="R17" s="81" t="s">
        <v>1069</v>
      </c>
      <c r="S17" s="92">
        <f t="shared" si="3"/>
        <v>2569</v>
      </c>
      <c r="T17" s="5" t="s">
        <v>1177</v>
      </c>
    </row>
    <row r="18" spans="1:20">
      <c r="A18" s="41">
        <v>16</v>
      </c>
      <c r="B18" s="14" t="s">
        <v>2562</v>
      </c>
      <c r="C18" s="2" t="s">
        <v>2319</v>
      </c>
      <c r="D18" s="8" t="s">
        <v>54</v>
      </c>
      <c r="E18" s="8"/>
      <c r="F18" s="8" t="s">
        <v>2306</v>
      </c>
      <c r="G18" s="8" t="str">
        <f>_xlfn.CONCAT("เลขที่" &amp;" "&amp;D18&amp;""&amp;""&amp;" "&amp;F18)</f>
        <v>เลขที่ 185/21 ถนนพานิชสัมพันธ์</v>
      </c>
      <c r="H18" s="8" t="s">
        <v>56</v>
      </c>
      <c r="I18" s="8" t="s">
        <v>56</v>
      </c>
      <c r="J18" s="8" t="s">
        <v>23</v>
      </c>
      <c r="K18" s="8" t="s">
        <v>1038</v>
      </c>
      <c r="L18" s="81">
        <v>45046</v>
      </c>
      <c r="M18" s="81">
        <f t="shared" si="1"/>
        <v>46141</v>
      </c>
      <c r="N18" s="9">
        <v>30</v>
      </c>
      <c r="O18" s="81" t="s">
        <v>1069</v>
      </c>
      <c r="P18" s="9">
        <v>2566</v>
      </c>
      <c r="Q18" s="41">
        <f t="shared" si="2"/>
        <v>29</v>
      </c>
      <c r="R18" s="81" t="s">
        <v>1069</v>
      </c>
      <c r="S18" s="92">
        <f t="shared" si="3"/>
        <v>2569</v>
      </c>
      <c r="T18" s="5" t="s">
        <v>1178</v>
      </c>
    </row>
    <row r="19" spans="1:20">
      <c r="A19" s="41">
        <v>17</v>
      </c>
      <c r="B19" s="14" t="s">
        <v>2563</v>
      </c>
      <c r="C19" s="2" t="s">
        <v>2319</v>
      </c>
      <c r="D19" s="8">
        <v>468</v>
      </c>
      <c r="E19" s="8">
        <v>3</v>
      </c>
      <c r="F19" s="8"/>
      <c r="G19" s="8" t="str">
        <f t="shared" si="0"/>
        <v>เลขที่ 468 หมู่ที่ 3</v>
      </c>
      <c r="H19" s="8" t="s">
        <v>38</v>
      </c>
      <c r="I19" s="8" t="s">
        <v>39</v>
      </c>
      <c r="J19" s="8" t="s">
        <v>23</v>
      </c>
      <c r="K19" s="8" t="s">
        <v>1038</v>
      </c>
      <c r="L19" s="81">
        <v>45046</v>
      </c>
      <c r="M19" s="81">
        <f t="shared" si="1"/>
        <v>46141</v>
      </c>
      <c r="N19" s="9">
        <v>30</v>
      </c>
      <c r="O19" s="81" t="s">
        <v>1069</v>
      </c>
      <c r="P19" s="9">
        <v>2566</v>
      </c>
      <c r="Q19" s="41">
        <f t="shared" si="2"/>
        <v>29</v>
      </c>
      <c r="R19" s="81" t="s">
        <v>1069</v>
      </c>
      <c r="S19" s="92">
        <f t="shared" si="3"/>
        <v>2569</v>
      </c>
      <c r="T19" s="5" t="s">
        <v>1179</v>
      </c>
    </row>
    <row r="20" spans="1:20">
      <c r="A20" s="41">
        <v>18</v>
      </c>
      <c r="B20" s="14" t="s">
        <v>2564</v>
      </c>
      <c r="C20" s="2" t="s">
        <v>2319</v>
      </c>
      <c r="D20" s="8" t="s">
        <v>1056</v>
      </c>
      <c r="E20" s="8">
        <v>1</v>
      </c>
      <c r="F20" s="8"/>
      <c r="G20" s="8" t="str">
        <f t="shared" si="0"/>
        <v>เลขที่ 200/25 หมู่ที่ 1</v>
      </c>
      <c r="H20" s="8" t="s">
        <v>28</v>
      </c>
      <c r="I20" s="8" t="s">
        <v>28</v>
      </c>
      <c r="J20" s="8" t="s">
        <v>23</v>
      </c>
      <c r="K20" s="8" t="s">
        <v>1038</v>
      </c>
      <c r="L20" s="81">
        <v>45046</v>
      </c>
      <c r="M20" s="81">
        <f t="shared" si="1"/>
        <v>46141</v>
      </c>
      <c r="N20" s="9">
        <v>30</v>
      </c>
      <c r="O20" s="81" t="s">
        <v>1069</v>
      </c>
      <c r="P20" s="9">
        <v>2566</v>
      </c>
      <c r="Q20" s="41">
        <f t="shared" si="2"/>
        <v>29</v>
      </c>
      <c r="R20" s="81" t="s">
        <v>1069</v>
      </c>
      <c r="S20" s="92">
        <f t="shared" si="3"/>
        <v>2569</v>
      </c>
      <c r="T20" s="5" t="s">
        <v>1180</v>
      </c>
    </row>
    <row r="21" spans="1:20">
      <c r="A21" s="41">
        <v>19</v>
      </c>
      <c r="B21" s="14" t="s">
        <v>2565</v>
      </c>
      <c r="C21" s="2" t="s">
        <v>2319</v>
      </c>
      <c r="D21" s="8" t="s">
        <v>1057</v>
      </c>
      <c r="E21" s="8">
        <v>3</v>
      </c>
      <c r="F21" s="8"/>
      <c r="G21" s="8" t="str">
        <f t="shared" si="0"/>
        <v>เลขที่ 158/80 หมู่ที่ 3</v>
      </c>
      <c r="H21" s="8" t="s">
        <v>57</v>
      </c>
      <c r="I21" s="8" t="s">
        <v>57</v>
      </c>
      <c r="J21" s="8" t="s">
        <v>23</v>
      </c>
      <c r="K21" s="8" t="s">
        <v>1038</v>
      </c>
      <c r="L21" s="81">
        <v>45046</v>
      </c>
      <c r="M21" s="81">
        <f t="shared" si="1"/>
        <v>46141</v>
      </c>
      <c r="N21" s="9">
        <v>30</v>
      </c>
      <c r="O21" s="81" t="s">
        <v>1069</v>
      </c>
      <c r="P21" s="9">
        <v>2566</v>
      </c>
      <c r="Q21" s="41">
        <f t="shared" si="2"/>
        <v>29</v>
      </c>
      <c r="R21" s="81" t="s">
        <v>1069</v>
      </c>
      <c r="S21" s="92">
        <f t="shared" si="3"/>
        <v>2569</v>
      </c>
      <c r="T21" s="5" t="s">
        <v>1181</v>
      </c>
    </row>
    <row r="22" spans="1:20">
      <c r="A22" s="41">
        <v>20</v>
      </c>
      <c r="B22" s="14" t="s">
        <v>2566</v>
      </c>
      <c r="C22" s="2" t="s">
        <v>2319</v>
      </c>
      <c r="D22" s="8">
        <v>144</v>
      </c>
      <c r="E22" s="8">
        <v>2</v>
      </c>
      <c r="F22" s="8"/>
      <c r="G22" s="8" t="str">
        <f t="shared" si="0"/>
        <v>เลขที่ 144 หมู่ที่ 2</v>
      </c>
      <c r="H22" s="8" t="s">
        <v>58</v>
      </c>
      <c r="I22" s="8" t="s">
        <v>25</v>
      </c>
      <c r="J22" s="8" t="s">
        <v>23</v>
      </c>
      <c r="K22" s="8" t="s">
        <v>1038</v>
      </c>
      <c r="L22" s="81">
        <v>45046</v>
      </c>
      <c r="M22" s="81">
        <f t="shared" si="1"/>
        <v>46141</v>
      </c>
      <c r="N22" s="9">
        <v>30</v>
      </c>
      <c r="O22" s="81" t="s">
        <v>1069</v>
      </c>
      <c r="P22" s="9">
        <v>2566</v>
      </c>
      <c r="Q22" s="41">
        <f t="shared" si="2"/>
        <v>29</v>
      </c>
      <c r="R22" s="81" t="s">
        <v>1069</v>
      </c>
      <c r="S22" s="92">
        <f t="shared" si="3"/>
        <v>2569</v>
      </c>
      <c r="T22" s="5" t="s">
        <v>1182</v>
      </c>
    </row>
    <row r="23" spans="1:20">
      <c r="A23" s="41">
        <v>21</v>
      </c>
      <c r="B23" s="14" t="s">
        <v>2567</v>
      </c>
      <c r="C23" s="2" t="s">
        <v>2319</v>
      </c>
      <c r="D23" s="8">
        <v>15</v>
      </c>
      <c r="E23" s="8"/>
      <c r="F23" s="8" t="s">
        <v>2307</v>
      </c>
      <c r="G23" s="8" t="str">
        <f>_xlfn.CONCAT("เลขที่" &amp;" "&amp;D23&amp;""&amp;""&amp;" "&amp;F23)</f>
        <v>เลขที่ 15 ถนนพัฒนาการคูขวาง</v>
      </c>
      <c r="H23" s="8" t="s">
        <v>59</v>
      </c>
      <c r="I23" s="8" t="s">
        <v>22</v>
      </c>
      <c r="J23" s="8" t="s">
        <v>23</v>
      </c>
      <c r="K23" s="8" t="s">
        <v>1038</v>
      </c>
      <c r="L23" s="81">
        <v>45046</v>
      </c>
      <c r="M23" s="81">
        <f t="shared" si="1"/>
        <v>46141</v>
      </c>
      <c r="N23" s="9">
        <v>30</v>
      </c>
      <c r="O23" s="81" t="s">
        <v>1069</v>
      </c>
      <c r="P23" s="9">
        <v>2566</v>
      </c>
      <c r="Q23" s="41">
        <f t="shared" si="2"/>
        <v>29</v>
      </c>
      <c r="R23" s="81" t="s">
        <v>1069</v>
      </c>
      <c r="S23" s="92">
        <f t="shared" si="3"/>
        <v>2569</v>
      </c>
      <c r="T23" s="5" t="s">
        <v>1183</v>
      </c>
    </row>
    <row r="24" spans="1:20">
      <c r="A24" s="41">
        <v>22</v>
      </c>
      <c r="B24" s="14" t="s">
        <v>1144</v>
      </c>
      <c r="C24" s="5" t="s">
        <v>16</v>
      </c>
      <c r="D24" s="8">
        <v>13</v>
      </c>
      <c r="E24" s="8">
        <v>2</v>
      </c>
      <c r="F24" s="8"/>
      <c r="G24" s="8" t="str">
        <f t="shared" si="0"/>
        <v>เลขที่ 13 หมู่ที่ 2</v>
      </c>
      <c r="H24" s="8" t="s">
        <v>61</v>
      </c>
      <c r="I24" s="8" t="s">
        <v>62</v>
      </c>
      <c r="J24" s="8" t="s">
        <v>23</v>
      </c>
      <c r="K24" s="8" t="s">
        <v>1038</v>
      </c>
      <c r="L24" s="81">
        <v>45046</v>
      </c>
      <c r="M24" s="81">
        <f t="shared" si="1"/>
        <v>46141</v>
      </c>
      <c r="N24" s="9">
        <v>30</v>
      </c>
      <c r="O24" s="81" t="s">
        <v>1069</v>
      </c>
      <c r="P24" s="9">
        <v>2566</v>
      </c>
      <c r="Q24" s="41">
        <f t="shared" si="2"/>
        <v>29</v>
      </c>
      <c r="R24" s="81" t="s">
        <v>1069</v>
      </c>
      <c r="S24" s="92">
        <f t="shared" si="3"/>
        <v>2569</v>
      </c>
      <c r="T24" s="5" t="s">
        <v>1184</v>
      </c>
    </row>
    <row r="25" spans="1:20">
      <c r="A25" s="41">
        <v>23</v>
      </c>
      <c r="B25" s="14" t="s">
        <v>1145</v>
      </c>
      <c r="C25" s="5" t="s">
        <v>16</v>
      </c>
      <c r="D25" s="8" t="s">
        <v>1058</v>
      </c>
      <c r="E25" s="8">
        <v>1</v>
      </c>
      <c r="F25" s="8" t="s">
        <v>20</v>
      </c>
      <c r="G25" s="8" t="str">
        <f t="shared" si="0"/>
        <v>เลขที่ 25/22 หมู่ที่ 1</v>
      </c>
      <c r="H25" s="8" t="s">
        <v>21</v>
      </c>
      <c r="I25" s="8" t="s">
        <v>22</v>
      </c>
      <c r="J25" s="8" t="s">
        <v>23</v>
      </c>
      <c r="K25" s="8" t="s">
        <v>1038</v>
      </c>
      <c r="L25" s="81">
        <v>45046</v>
      </c>
      <c r="M25" s="81">
        <f t="shared" si="1"/>
        <v>46141</v>
      </c>
      <c r="N25" s="9">
        <v>30</v>
      </c>
      <c r="O25" s="81" t="s">
        <v>1069</v>
      </c>
      <c r="P25" s="9">
        <v>2566</v>
      </c>
      <c r="Q25" s="41">
        <f t="shared" si="2"/>
        <v>29</v>
      </c>
      <c r="R25" s="81" t="s">
        <v>1069</v>
      </c>
      <c r="S25" s="92">
        <f t="shared" si="3"/>
        <v>2569</v>
      </c>
      <c r="T25" s="5" t="s">
        <v>1185</v>
      </c>
    </row>
    <row r="26" spans="1:20">
      <c r="A26" s="41">
        <v>24</v>
      </c>
      <c r="B26" s="14" t="s">
        <v>1146</v>
      </c>
      <c r="C26" s="5" t="s">
        <v>16</v>
      </c>
      <c r="D26" s="8" t="s">
        <v>79</v>
      </c>
      <c r="E26" s="8">
        <v>4</v>
      </c>
      <c r="F26" s="8"/>
      <c r="G26" s="8" t="str">
        <f t="shared" si="0"/>
        <v>เลขที่ 121/3 หมู่ที่ 4</v>
      </c>
      <c r="H26" s="8" t="s">
        <v>52</v>
      </c>
      <c r="I26" s="8" t="s">
        <v>52</v>
      </c>
      <c r="J26" s="8" t="s">
        <v>23</v>
      </c>
      <c r="K26" s="8" t="s">
        <v>1038</v>
      </c>
      <c r="L26" s="81">
        <v>45046</v>
      </c>
      <c r="M26" s="81">
        <f t="shared" si="1"/>
        <v>46141</v>
      </c>
      <c r="N26" s="9">
        <v>30</v>
      </c>
      <c r="O26" s="81" t="s">
        <v>1069</v>
      </c>
      <c r="P26" s="9">
        <v>2566</v>
      </c>
      <c r="Q26" s="41">
        <f t="shared" si="2"/>
        <v>29</v>
      </c>
      <c r="R26" s="81" t="s">
        <v>1069</v>
      </c>
      <c r="S26" s="92">
        <f t="shared" si="3"/>
        <v>2569</v>
      </c>
      <c r="T26" s="5" t="s">
        <v>1186</v>
      </c>
    </row>
    <row r="27" spans="1:20">
      <c r="A27" s="41">
        <v>25</v>
      </c>
      <c r="B27" s="14" t="s">
        <v>1147</v>
      </c>
      <c r="C27" s="5" t="s">
        <v>16</v>
      </c>
      <c r="D27" s="9" t="s">
        <v>63</v>
      </c>
      <c r="E27" s="8"/>
      <c r="F27" s="8" t="s">
        <v>2307</v>
      </c>
      <c r="G27" s="8" t="str">
        <f>_xlfn.CONCAT("เลขที่" &amp;" "&amp;D27&amp;""&amp;""&amp;" "&amp;F27)</f>
        <v>เลขที่ 1/2-5 ถนนพัฒนาการคูขวาง</v>
      </c>
      <c r="H27" s="8" t="s">
        <v>59</v>
      </c>
      <c r="I27" s="8" t="s">
        <v>22</v>
      </c>
      <c r="J27" s="8" t="s">
        <v>23</v>
      </c>
      <c r="K27" s="8" t="s">
        <v>1038</v>
      </c>
      <c r="L27" s="81">
        <v>45046</v>
      </c>
      <c r="M27" s="81">
        <f t="shared" si="1"/>
        <v>46141</v>
      </c>
      <c r="N27" s="9">
        <v>30</v>
      </c>
      <c r="O27" s="81" t="s">
        <v>1069</v>
      </c>
      <c r="P27" s="9">
        <v>2566</v>
      </c>
      <c r="Q27" s="41">
        <f t="shared" si="2"/>
        <v>29</v>
      </c>
      <c r="R27" s="81" t="s">
        <v>1069</v>
      </c>
      <c r="S27" s="92">
        <f t="shared" si="3"/>
        <v>2569</v>
      </c>
      <c r="T27" s="5" t="s">
        <v>1187</v>
      </c>
    </row>
    <row r="28" spans="1:20">
      <c r="A28" s="41">
        <v>26</v>
      </c>
      <c r="B28" s="14" t="s">
        <v>1148</v>
      </c>
      <c r="C28" s="5" t="s">
        <v>16</v>
      </c>
      <c r="D28" s="8">
        <v>70</v>
      </c>
      <c r="E28" s="8">
        <v>1</v>
      </c>
      <c r="F28" s="8" t="s">
        <v>2313</v>
      </c>
      <c r="G28" s="8" t="str">
        <f>_xlfn.CONCAT("เลขที่" &amp;" "&amp;D28&amp;" "&amp;"หมู่ที่" &amp;" "&amp;E28&amp;""&amp;""&amp;" "&amp;F28)</f>
        <v>เลขที่ 70 หมู่ที่ 1 ถนนทุ่งสง-ห้วยยอด</v>
      </c>
      <c r="H28" s="8" t="s">
        <v>35</v>
      </c>
      <c r="I28" s="8" t="s">
        <v>25</v>
      </c>
      <c r="J28" s="8" t="s">
        <v>23</v>
      </c>
      <c r="K28" s="8" t="s">
        <v>1038</v>
      </c>
      <c r="L28" s="81">
        <v>45046</v>
      </c>
      <c r="M28" s="81">
        <f t="shared" si="1"/>
        <v>46141</v>
      </c>
      <c r="N28" s="9">
        <v>30</v>
      </c>
      <c r="O28" s="81" t="s">
        <v>1069</v>
      </c>
      <c r="P28" s="9">
        <v>2566</v>
      </c>
      <c r="Q28" s="41">
        <f t="shared" si="2"/>
        <v>29</v>
      </c>
      <c r="R28" s="81" t="s">
        <v>1069</v>
      </c>
      <c r="S28" s="92">
        <f t="shared" si="3"/>
        <v>2569</v>
      </c>
      <c r="T28" s="5" t="s">
        <v>1188</v>
      </c>
    </row>
    <row r="29" spans="1:20">
      <c r="A29" s="41">
        <v>27</v>
      </c>
      <c r="B29" s="14" t="s">
        <v>2568</v>
      </c>
      <c r="C29" s="2" t="s">
        <v>2319</v>
      </c>
      <c r="D29" s="9" t="s">
        <v>1059</v>
      </c>
      <c r="E29" s="8">
        <v>4</v>
      </c>
      <c r="F29" s="8"/>
      <c r="G29" s="8" t="str">
        <f t="shared" si="0"/>
        <v>เลขที่ 175/100 หมู่ที่ 4</v>
      </c>
      <c r="H29" s="8" t="s">
        <v>59</v>
      </c>
      <c r="I29" s="8" t="s">
        <v>22</v>
      </c>
      <c r="J29" s="8" t="s">
        <v>23</v>
      </c>
      <c r="K29" s="8" t="s">
        <v>1038</v>
      </c>
      <c r="L29" s="81">
        <v>45046</v>
      </c>
      <c r="M29" s="81">
        <f t="shared" si="1"/>
        <v>46141</v>
      </c>
      <c r="N29" s="9">
        <v>30</v>
      </c>
      <c r="O29" s="81" t="s">
        <v>1069</v>
      </c>
      <c r="P29" s="9">
        <v>2566</v>
      </c>
      <c r="Q29" s="41">
        <f t="shared" si="2"/>
        <v>29</v>
      </c>
      <c r="R29" s="81" t="s">
        <v>1069</v>
      </c>
      <c r="S29" s="92">
        <f t="shared" si="3"/>
        <v>2569</v>
      </c>
      <c r="T29" s="16" t="s">
        <v>1189</v>
      </c>
    </row>
    <row r="30" spans="1:20">
      <c r="A30" s="41">
        <v>28</v>
      </c>
      <c r="B30" s="14" t="s">
        <v>2569</v>
      </c>
      <c r="C30" s="2" t="s">
        <v>2319</v>
      </c>
      <c r="D30" s="9" t="s">
        <v>65</v>
      </c>
      <c r="E30" s="8">
        <v>2</v>
      </c>
      <c r="F30" s="8"/>
      <c r="G30" s="8" t="str">
        <f t="shared" si="0"/>
        <v>เลขที่ 18/5 หมู่ที่ 2</v>
      </c>
      <c r="H30" s="8" t="s">
        <v>66</v>
      </c>
      <c r="I30" s="8" t="s">
        <v>66</v>
      </c>
      <c r="J30" s="8" t="s">
        <v>23</v>
      </c>
      <c r="K30" s="8" t="s">
        <v>1038</v>
      </c>
      <c r="L30" s="81">
        <v>45046</v>
      </c>
      <c r="M30" s="81">
        <f t="shared" si="1"/>
        <v>46141</v>
      </c>
      <c r="N30" s="9">
        <v>30</v>
      </c>
      <c r="O30" s="81" t="s">
        <v>1069</v>
      </c>
      <c r="P30" s="9">
        <v>2566</v>
      </c>
      <c r="Q30" s="41">
        <f t="shared" si="2"/>
        <v>29</v>
      </c>
      <c r="R30" s="81" t="s">
        <v>1069</v>
      </c>
      <c r="S30" s="92">
        <f t="shared" si="3"/>
        <v>2569</v>
      </c>
      <c r="T30" s="16" t="s">
        <v>1190</v>
      </c>
    </row>
    <row r="31" spans="1:20">
      <c r="A31" s="41">
        <v>29</v>
      </c>
      <c r="B31" s="14" t="s">
        <v>2570</v>
      </c>
      <c r="C31" s="2" t="s">
        <v>2319</v>
      </c>
      <c r="D31" s="8">
        <v>74</v>
      </c>
      <c r="E31" s="8">
        <v>8</v>
      </c>
      <c r="F31" s="8" t="s">
        <v>2311</v>
      </c>
      <c r="G31" s="8" t="str">
        <f>_xlfn.CONCAT("เลขที่" &amp;" "&amp;D31&amp;" "&amp;"หมู่ที่" &amp;" "&amp;E31&amp;" "&amp;""&amp;""&amp;F31)</f>
        <v>เลขที่ 74 หมู่ที่ 8 ถนนวุฒิราษฎร์รังสฤษดิ์</v>
      </c>
      <c r="H31" s="8" t="s">
        <v>47</v>
      </c>
      <c r="I31" s="8" t="s">
        <v>47</v>
      </c>
      <c r="J31" s="8" t="s">
        <v>23</v>
      </c>
      <c r="K31" s="8" t="s">
        <v>1038</v>
      </c>
      <c r="L31" s="81">
        <v>45046</v>
      </c>
      <c r="M31" s="81">
        <f>IF(ISBLANK(L31:L1021),"",(DATE(YEAR(L31:L1021)+3,MONTH(L31:L1021),DAY(L31:L1021)-1)))</f>
        <v>46141</v>
      </c>
      <c r="N31" s="9">
        <v>30</v>
      </c>
      <c r="O31" s="81" t="s">
        <v>1069</v>
      </c>
      <c r="P31" s="9">
        <v>2566</v>
      </c>
      <c r="Q31" s="41">
        <f>IF(ISBLANK(N31:N1021),"",(N31:N1021)-1)</f>
        <v>29</v>
      </c>
      <c r="R31" s="81" t="s">
        <v>1069</v>
      </c>
      <c r="S31" s="92">
        <f>IF(ISBLANK(P31:P1021),"",(P31:P1021)+3)</f>
        <v>2569</v>
      </c>
      <c r="T31" s="16" t="s">
        <v>2294</v>
      </c>
    </row>
    <row r="32" spans="1:20">
      <c r="A32" s="41">
        <v>30</v>
      </c>
      <c r="B32" s="14" t="s">
        <v>2571</v>
      </c>
      <c r="C32" s="2" t="s">
        <v>2319</v>
      </c>
      <c r="D32" s="9" t="s">
        <v>1060</v>
      </c>
      <c r="E32" s="8">
        <v>12</v>
      </c>
      <c r="F32" s="8"/>
      <c r="G32" s="8" t="str">
        <f t="shared" si="0"/>
        <v>เลขที่ 85/13 หมู่ที่ 12</v>
      </c>
      <c r="H32" s="8" t="s">
        <v>66</v>
      </c>
      <c r="I32" s="8" t="s">
        <v>66</v>
      </c>
      <c r="J32" s="8" t="s">
        <v>23</v>
      </c>
      <c r="K32" s="8" t="s">
        <v>1038</v>
      </c>
      <c r="L32" s="81">
        <v>45046</v>
      </c>
      <c r="M32" s="81">
        <f>IF(ISBLANK(L32:L1024),"",(DATE(YEAR(L32:L1024)+3,MONTH(L32:L1024),DAY(L32:L1024)-1)))</f>
        <v>46141</v>
      </c>
      <c r="N32" s="9">
        <v>30</v>
      </c>
      <c r="O32" s="81" t="s">
        <v>1069</v>
      </c>
      <c r="P32" s="9">
        <v>2566</v>
      </c>
      <c r="Q32" s="41">
        <f>IF(ISBLANK(N32:N1024),"",(N32:N1024)-1)</f>
        <v>29</v>
      </c>
      <c r="R32" s="81" t="s">
        <v>1069</v>
      </c>
      <c r="S32" s="92">
        <f>IF(ISBLANK(P32:P1024),"",(P32:P1024)+3)</f>
        <v>2569</v>
      </c>
      <c r="T32" s="16" t="s">
        <v>2295</v>
      </c>
    </row>
    <row r="33" spans="1:22">
      <c r="A33" s="41">
        <v>31</v>
      </c>
      <c r="B33" s="14" t="s">
        <v>2572</v>
      </c>
      <c r="C33" s="2" t="s">
        <v>2319</v>
      </c>
      <c r="D33" s="9" t="s">
        <v>75</v>
      </c>
      <c r="E33" s="8"/>
      <c r="F33" s="8" t="s">
        <v>76</v>
      </c>
      <c r="G33" s="8" t="str">
        <f>_xlfn.CONCAT("เลขที่" &amp;" "&amp;D33&amp;" "&amp;"" &amp;""&amp;F33)</f>
        <v>เลขที่ 99 ชายน้ำ</v>
      </c>
      <c r="H33" s="8" t="s">
        <v>56</v>
      </c>
      <c r="I33" s="8" t="s">
        <v>56</v>
      </c>
      <c r="J33" s="8" t="s">
        <v>23</v>
      </c>
      <c r="K33" s="8" t="s">
        <v>1037</v>
      </c>
      <c r="L33" s="81">
        <v>45046</v>
      </c>
      <c r="M33" s="81">
        <f t="shared" ref="M33:M38" si="4">IF(ISBLANK(L33:L1026),"",(DATE(YEAR(L33:L1026)+3,MONTH(L33:L1026),DAY(L33:L1026)-1)))</f>
        <v>46141</v>
      </c>
      <c r="N33" s="9">
        <v>30</v>
      </c>
      <c r="O33" s="81" t="s">
        <v>1069</v>
      </c>
      <c r="P33" s="9">
        <v>2566</v>
      </c>
      <c r="Q33" s="41">
        <f t="shared" ref="Q33:Q38" si="5">IF(ISBLANK(N33:N1026),"",(N33:N1026)-1)</f>
        <v>29</v>
      </c>
      <c r="R33" s="81" t="s">
        <v>1069</v>
      </c>
      <c r="S33" s="92">
        <f t="shared" ref="S33:S38" si="6">IF(ISBLANK(P33:P1026),"",(P33:P1026)+3)</f>
        <v>2569</v>
      </c>
      <c r="T33" s="16" t="s">
        <v>1191</v>
      </c>
    </row>
    <row r="34" spans="1:22" s="248" customFormat="1">
      <c r="A34" s="244">
        <v>32</v>
      </c>
      <c r="B34" s="249" t="s">
        <v>2573</v>
      </c>
      <c r="C34" s="2" t="s">
        <v>2319</v>
      </c>
      <c r="D34" s="250" t="s">
        <v>1061</v>
      </c>
      <c r="E34" s="246">
        <v>1</v>
      </c>
      <c r="F34" s="246"/>
      <c r="G34" s="246" t="str">
        <f t="shared" si="0"/>
        <v>เลขที่ 159/13 หมู่ที่ 1</v>
      </c>
      <c r="H34" s="246" t="s">
        <v>50</v>
      </c>
      <c r="I34" s="246" t="s">
        <v>51</v>
      </c>
      <c r="J34" s="246" t="s">
        <v>23</v>
      </c>
      <c r="K34" s="246" t="s">
        <v>1038</v>
      </c>
      <c r="L34" s="251">
        <v>45046</v>
      </c>
      <c r="M34" s="251">
        <f t="shared" si="4"/>
        <v>46141</v>
      </c>
      <c r="N34" s="250">
        <v>30</v>
      </c>
      <c r="O34" s="251" t="s">
        <v>1069</v>
      </c>
      <c r="P34" s="250">
        <v>2566</v>
      </c>
      <c r="Q34" s="244">
        <f t="shared" si="5"/>
        <v>29</v>
      </c>
      <c r="R34" s="251" t="s">
        <v>1069</v>
      </c>
      <c r="S34" s="258">
        <f t="shared" si="6"/>
        <v>2569</v>
      </c>
      <c r="T34" s="254" t="s">
        <v>2296</v>
      </c>
      <c r="V34" s="248" t="s">
        <v>2405</v>
      </c>
    </row>
    <row r="35" spans="1:22">
      <c r="A35" s="41">
        <v>33</v>
      </c>
      <c r="B35" s="14" t="s">
        <v>2574</v>
      </c>
      <c r="C35" s="2" t="s">
        <v>2319</v>
      </c>
      <c r="D35" s="9" t="s">
        <v>1062</v>
      </c>
      <c r="E35" s="8">
        <v>1</v>
      </c>
      <c r="F35" s="8"/>
      <c r="G35" s="8" t="str">
        <f t="shared" si="0"/>
        <v>เลขที่ 115/1 หมู่ที่ 1</v>
      </c>
      <c r="H35" s="8" t="s">
        <v>28</v>
      </c>
      <c r="I35" s="8" t="s">
        <v>28</v>
      </c>
      <c r="J35" s="8" t="s">
        <v>23</v>
      </c>
      <c r="K35" s="8" t="s">
        <v>1038</v>
      </c>
      <c r="L35" s="81">
        <v>45046</v>
      </c>
      <c r="M35" s="81">
        <f t="shared" si="4"/>
        <v>46141</v>
      </c>
      <c r="N35" s="9">
        <v>30</v>
      </c>
      <c r="O35" s="81" t="s">
        <v>1069</v>
      </c>
      <c r="P35" s="9">
        <v>2566</v>
      </c>
      <c r="Q35" s="41">
        <f t="shared" si="5"/>
        <v>29</v>
      </c>
      <c r="R35" s="81" t="s">
        <v>1069</v>
      </c>
      <c r="S35" s="92">
        <f t="shared" si="6"/>
        <v>2569</v>
      </c>
      <c r="T35" s="16" t="s">
        <v>2297</v>
      </c>
    </row>
    <row r="36" spans="1:22">
      <c r="A36" s="41">
        <v>34</v>
      </c>
      <c r="B36" s="14" t="s">
        <v>2575</v>
      </c>
      <c r="C36" s="2" t="s">
        <v>2319</v>
      </c>
      <c r="D36" s="10" t="s">
        <v>77</v>
      </c>
      <c r="E36" s="10"/>
      <c r="F36" s="6" t="s">
        <v>2307</v>
      </c>
      <c r="G36" s="8" t="str">
        <f>_xlfn.CONCAT("เลขที่" &amp;" "&amp;D36&amp;" "&amp;""&amp;" "&amp;F36)</f>
        <v>เลขที่ 60/47-48  ถนนพัฒนาการคูขวาง</v>
      </c>
      <c r="H36" s="10" t="s">
        <v>78</v>
      </c>
      <c r="I36" s="10" t="s">
        <v>22</v>
      </c>
      <c r="J36" s="10" t="s">
        <v>23</v>
      </c>
      <c r="K36" s="8" t="s">
        <v>1038</v>
      </c>
      <c r="L36" s="81">
        <v>45046</v>
      </c>
      <c r="M36" s="81">
        <f t="shared" si="4"/>
        <v>46141</v>
      </c>
      <c r="N36" s="9">
        <v>30</v>
      </c>
      <c r="O36" s="81" t="s">
        <v>1069</v>
      </c>
      <c r="P36" s="9">
        <v>2566</v>
      </c>
      <c r="Q36" s="41">
        <f t="shared" si="5"/>
        <v>29</v>
      </c>
      <c r="R36" s="81" t="s">
        <v>1069</v>
      </c>
      <c r="S36" s="92">
        <f t="shared" si="6"/>
        <v>2569</v>
      </c>
      <c r="T36" s="2" t="s">
        <v>2298</v>
      </c>
    </row>
    <row r="37" spans="1:22">
      <c r="A37" s="41">
        <v>35</v>
      </c>
      <c r="B37" s="14" t="s">
        <v>2576</v>
      </c>
      <c r="C37" s="2" t="s">
        <v>2319</v>
      </c>
      <c r="D37" s="8" t="s">
        <v>79</v>
      </c>
      <c r="E37" s="8">
        <v>4</v>
      </c>
      <c r="F37" s="11"/>
      <c r="G37" s="8" t="str">
        <f t="shared" si="0"/>
        <v>เลขที่ 121/3 หมู่ที่ 4</v>
      </c>
      <c r="H37" s="10" t="s">
        <v>52</v>
      </c>
      <c r="I37" s="10" t="s">
        <v>52</v>
      </c>
      <c r="J37" s="10" t="s">
        <v>23</v>
      </c>
      <c r="K37" s="8" t="s">
        <v>1037</v>
      </c>
      <c r="L37" s="81">
        <v>45046</v>
      </c>
      <c r="M37" s="81">
        <f t="shared" si="4"/>
        <v>46141</v>
      </c>
      <c r="N37" s="9">
        <v>30</v>
      </c>
      <c r="O37" s="81" t="s">
        <v>1069</v>
      </c>
      <c r="P37" s="9">
        <v>2566</v>
      </c>
      <c r="Q37" s="41">
        <f t="shared" si="5"/>
        <v>29</v>
      </c>
      <c r="R37" s="81" t="s">
        <v>1069</v>
      </c>
      <c r="S37" s="92">
        <f t="shared" si="6"/>
        <v>2569</v>
      </c>
      <c r="T37" s="2" t="s">
        <v>1192</v>
      </c>
    </row>
    <row r="38" spans="1:22">
      <c r="A38" s="41">
        <v>36</v>
      </c>
      <c r="B38" s="112" t="s">
        <v>1161</v>
      </c>
      <c r="C38" s="6" t="s">
        <v>18</v>
      </c>
      <c r="D38" s="9" t="s">
        <v>80</v>
      </c>
      <c r="E38" s="8">
        <v>1</v>
      </c>
      <c r="F38" s="5"/>
      <c r="G38" s="8" t="str">
        <f>_xlfn.CONCAT("เลขที่" &amp;" "&amp;D38&amp;" "&amp;"หมู่ที่" &amp;" "&amp;E38)</f>
        <v>เลขที่ 303/9 หมู่ที่ 1</v>
      </c>
      <c r="H38" s="8" t="s">
        <v>57</v>
      </c>
      <c r="I38" s="8" t="s">
        <v>57</v>
      </c>
      <c r="J38" s="5" t="s">
        <v>23</v>
      </c>
      <c r="K38" s="8" t="s">
        <v>1038</v>
      </c>
      <c r="L38" s="81">
        <v>45046</v>
      </c>
      <c r="M38" s="81">
        <f t="shared" si="4"/>
        <v>46141</v>
      </c>
      <c r="N38" s="9">
        <v>30</v>
      </c>
      <c r="O38" s="81" t="s">
        <v>1069</v>
      </c>
      <c r="P38" s="9">
        <v>2566</v>
      </c>
      <c r="Q38" s="41">
        <f t="shared" si="5"/>
        <v>29</v>
      </c>
      <c r="R38" s="81" t="s">
        <v>1069</v>
      </c>
      <c r="S38" s="92">
        <f t="shared" si="6"/>
        <v>2569</v>
      </c>
      <c r="T38" s="6" t="s">
        <v>1193</v>
      </c>
    </row>
    <row r="39" spans="1:22">
      <c r="A39" s="41">
        <v>37</v>
      </c>
      <c r="B39" s="14" t="s">
        <v>2577</v>
      </c>
      <c r="C39" s="2" t="s">
        <v>2319</v>
      </c>
      <c r="D39" s="10" t="s">
        <v>83</v>
      </c>
      <c r="E39" s="10">
        <v>2</v>
      </c>
      <c r="F39" s="10" t="s">
        <v>25</v>
      </c>
      <c r="G39" s="8" t="str">
        <f>_xlfn.CONCAT("เลขที่" &amp;" "&amp;D39&amp;" "&amp;"หมู่ที่" &amp;" "&amp;E39&amp;" "&amp;"ถนน"&amp;" "&amp;F39)</f>
        <v>เลขที่ 31/9 หมู่ที่ 2 ถนน ทุ่งสง</v>
      </c>
      <c r="H39" s="10" t="s">
        <v>61</v>
      </c>
      <c r="I39" s="10" t="s">
        <v>62</v>
      </c>
      <c r="J39" s="10" t="s">
        <v>23</v>
      </c>
      <c r="K39" s="8" t="s">
        <v>1037</v>
      </c>
      <c r="L39" s="81">
        <v>45046</v>
      </c>
      <c r="M39" s="81">
        <f t="shared" ref="M39:M49" si="7">IF(ISBLANK(L39:L1033),"",(DATE(YEAR(L39:L1033)+3,MONTH(L39:L1033),DAY(L39:L1033)-1)))</f>
        <v>46141</v>
      </c>
      <c r="N39" s="9">
        <v>30</v>
      </c>
      <c r="O39" s="81" t="s">
        <v>1069</v>
      </c>
      <c r="P39" s="9">
        <v>2566</v>
      </c>
      <c r="Q39" s="41">
        <f t="shared" ref="Q39:Q49" si="8">IF(ISBLANK(N39:N1033),"",(N39:N1033)-1)</f>
        <v>29</v>
      </c>
      <c r="R39" s="81" t="s">
        <v>1069</v>
      </c>
      <c r="S39" s="92">
        <f t="shared" ref="S39:S49" si="9">IF(ISBLANK(P39:P1033),"",(P39:P1033)+3)</f>
        <v>2569</v>
      </c>
      <c r="T39" s="5" t="s">
        <v>2300</v>
      </c>
    </row>
    <row r="40" spans="1:22">
      <c r="A40" s="41">
        <v>38</v>
      </c>
      <c r="B40" s="14" t="s">
        <v>2578</v>
      </c>
      <c r="C40" s="2" t="s">
        <v>2319</v>
      </c>
      <c r="D40" s="13" t="s">
        <v>84</v>
      </c>
      <c r="E40" s="13"/>
      <c r="F40" s="13" t="s">
        <v>85</v>
      </c>
      <c r="G40" s="8" t="str">
        <f>_xlfn.CONCAT("เลขที่" &amp;" "&amp;D40&amp;" "&amp;"ถนน" &amp;" "&amp;F40)</f>
        <v>เลขที่ 181,183 ถนน ชนปรีดา</v>
      </c>
      <c r="H40" s="13" t="s">
        <v>35</v>
      </c>
      <c r="I40" s="13" t="s">
        <v>25</v>
      </c>
      <c r="J40" s="13" t="s">
        <v>23</v>
      </c>
      <c r="K40" s="8" t="s">
        <v>1038</v>
      </c>
      <c r="L40" s="81">
        <v>45046</v>
      </c>
      <c r="M40" s="81">
        <f t="shared" si="7"/>
        <v>46141</v>
      </c>
      <c r="N40" s="9">
        <v>30</v>
      </c>
      <c r="O40" s="81" t="s">
        <v>1069</v>
      </c>
      <c r="P40" s="9">
        <v>2566</v>
      </c>
      <c r="Q40" s="41">
        <f t="shared" si="8"/>
        <v>29</v>
      </c>
      <c r="R40" s="81" t="s">
        <v>1069</v>
      </c>
      <c r="S40" s="92">
        <f t="shared" si="9"/>
        <v>2569</v>
      </c>
      <c r="T40" s="5" t="s">
        <v>2299</v>
      </c>
    </row>
    <row r="41" spans="1:22">
      <c r="A41" s="41">
        <v>39</v>
      </c>
      <c r="B41" s="112" t="s">
        <v>1164</v>
      </c>
      <c r="C41" s="6" t="s">
        <v>18</v>
      </c>
      <c r="D41" s="9" t="s">
        <v>86</v>
      </c>
      <c r="E41" s="8">
        <v>5</v>
      </c>
      <c r="F41" s="5" t="s">
        <v>2312</v>
      </c>
      <c r="G41" s="8" t="str">
        <f>_xlfn.CONCAT("เลขที่" &amp;" "&amp;D41&amp;" "&amp;"หมู่ที่" &amp;" "&amp;E41&amp;""&amp;""&amp;" "&amp;F41)</f>
        <v>เลขที่ 22 หมู่ที่ 5 ถนนอ้อมค่ายวชิราวุธ</v>
      </c>
      <c r="H41" s="8" t="s">
        <v>48</v>
      </c>
      <c r="I41" s="8" t="s">
        <v>22</v>
      </c>
      <c r="J41" s="5" t="s">
        <v>23</v>
      </c>
      <c r="K41" s="8" t="s">
        <v>1038</v>
      </c>
      <c r="L41" s="81">
        <v>45046</v>
      </c>
      <c r="M41" s="81">
        <f t="shared" si="7"/>
        <v>46141</v>
      </c>
      <c r="N41" s="9">
        <v>30</v>
      </c>
      <c r="O41" s="81" t="s">
        <v>1069</v>
      </c>
      <c r="P41" s="9">
        <v>2566</v>
      </c>
      <c r="Q41" s="41">
        <f t="shared" si="8"/>
        <v>29</v>
      </c>
      <c r="R41" s="81" t="s">
        <v>1069</v>
      </c>
      <c r="S41" s="92">
        <f t="shared" si="9"/>
        <v>2569</v>
      </c>
      <c r="T41" s="16" t="s">
        <v>2301</v>
      </c>
    </row>
    <row r="42" spans="1:22">
      <c r="A42" s="41">
        <v>40</v>
      </c>
      <c r="B42" s="112" t="s">
        <v>2579</v>
      </c>
      <c r="C42" s="2" t="s">
        <v>2319</v>
      </c>
      <c r="D42" s="9" t="s">
        <v>88</v>
      </c>
      <c r="E42" s="10">
        <v>2</v>
      </c>
      <c r="F42" s="12"/>
      <c r="G42" s="8" t="str">
        <f t="shared" si="0"/>
        <v>เลขที่ 248/11 หมู่ที่ 2</v>
      </c>
      <c r="H42" s="8" t="s">
        <v>89</v>
      </c>
      <c r="I42" s="8" t="s">
        <v>22</v>
      </c>
      <c r="J42" s="5" t="s">
        <v>23</v>
      </c>
      <c r="K42" s="8" t="s">
        <v>1038</v>
      </c>
      <c r="L42" s="81">
        <v>45046</v>
      </c>
      <c r="M42" s="81">
        <f t="shared" si="7"/>
        <v>46141</v>
      </c>
      <c r="N42" s="9">
        <v>30</v>
      </c>
      <c r="O42" s="81" t="s">
        <v>1069</v>
      </c>
      <c r="P42" s="9">
        <v>2566</v>
      </c>
      <c r="Q42" s="41">
        <f t="shared" si="8"/>
        <v>29</v>
      </c>
      <c r="R42" s="81" t="s">
        <v>1069</v>
      </c>
      <c r="S42" s="92">
        <f t="shared" si="9"/>
        <v>2569</v>
      </c>
      <c r="T42" s="16" t="s">
        <v>2302</v>
      </c>
    </row>
    <row r="43" spans="1:22">
      <c r="A43" s="41">
        <v>41</v>
      </c>
      <c r="B43" s="14" t="s">
        <v>1165</v>
      </c>
      <c r="C43" s="3" t="s">
        <v>14</v>
      </c>
      <c r="D43" s="8">
        <v>22</v>
      </c>
      <c r="E43" s="8">
        <v>5</v>
      </c>
      <c r="F43" s="8" t="s">
        <v>87</v>
      </c>
      <c r="G43" s="8" t="str">
        <f>_xlfn.CONCAT("เลขที่" &amp;" "&amp;D43&amp;" "&amp;"หมู่ที่" &amp;" "&amp;E43&amp;" "&amp;"ถนน"&amp;" "&amp;F43)</f>
        <v>เลขที่ 22 หมู่ที่ 5 ถนน อ้อมค่ายวชิราวุธ</v>
      </c>
      <c r="H43" s="8" t="s">
        <v>48</v>
      </c>
      <c r="I43" s="8" t="s">
        <v>22</v>
      </c>
      <c r="J43" s="8" t="s">
        <v>23</v>
      </c>
      <c r="K43" s="8" t="s">
        <v>1038</v>
      </c>
      <c r="L43" s="81">
        <v>45046</v>
      </c>
      <c r="M43" s="81">
        <f t="shared" si="7"/>
        <v>46141</v>
      </c>
      <c r="N43" s="9">
        <v>30</v>
      </c>
      <c r="O43" s="81" t="s">
        <v>1069</v>
      </c>
      <c r="P43" s="9">
        <v>2566</v>
      </c>
      <c r="Q43" s="41">
        <f t="shared" si="8"/>
        <v>29</v>
      </c>
      <c r="R43" s="81" t="s">
        <v>1069</v>
      </c>
      <c r="S43" s="92">
        <f t="shared" si="9"/>
        <v>2569</v>
      </c>
      <c r="T43" s="5" t="s">
        <v>1194</v>
      </c>
    </row>
    <row r="44" spans="1:22">
      <c r="A44" s="41">
        <v>42</v>
      </c>
      <c r="B44" s="86" t="s">
        <v>2580</v>
      </c>
      <c r="C44" s="2" t="s">
        <v>2319</v>
      </c>
      <c r="D44" s="41" t="s">
        <v>1089</v>
      </c>
      <c r="E44" s="41"/>
      <c r="F44" s="41" t="s">
        <v>2308</v>
      </c>
      <c r="G44" s="8" t="str">
        <f>_xlfn.CONCAT("เลขที่" &amp;" "&amp;D44&amp;""&amp;""&amp;" "&amp;F44)</f>
        <v>เลขที่ 39/5 ถนนศรีธรรมโศก</v>
      </c>
      <c r="H44" s="41" t="s">
        <v>59</v>
      </c>
      <c r="I44" s="41" t="s">
        <v>22</v>
      </c>
      <c r="J44" s="41" t="s">
        <v>23</v>
      </c>
      <c r="K44" s="8" t="s">
        <v>1038</v>
      </c>
      <c r="L44" s="81">
        <v>45046</v>
      </c>
      <c r="M44" s="81">
        <f t="shared" si="7"/>
        <v>46141</v>
      </c>
      <c r="N44" s="9">
        <v>30</v>
      </c>
      <c r="O44" s="81" t="s">
        <v>1069</v>
      </c>
      <c r="P44" s="9">
        <v>2566</v>
      </c>
      <c r="Q44" s="41">
        <f t="shared" si="8"/>
        <v>29</v>
      </c>
      <c r="R44" s="81" t="s">
        <v>1069</v>
      </c>
      <c r="S44" s="92">
        <f t="shared" si="9"/>
        <v>2569</v>
      </c>
      <c r="T44" s="42" t="s">
        <v>2303</v>
      </c>
    </row>
    <row r="45" spans="1:22">
      <c r="A45" s="41">
        <v>43</v>
      </c>
      <c r="B45" s="86" t="s">
        <v>2581</v>
      </c>
      <c r="C45" s="2" t="s">
        <v>2319</v>
      </c>
      <c r="D45" s="43" t="s">
        <v>1091</v>
      </c>
      <c r="E45" s="43"/>
      <c r="F45" s="43" t="s">
        <v>2309</v>
      </c>
      <c r="G45" s="8" t="str">
        <f>_xlfn.CONCAT("เลขที่" &amp;" "&amp;D45&amp;""&amp;""&amp;" "&amp;F45)</f>
        <v>เลขที่ 1887/9 ถนนยมราช</v>
      </c>
      <c r="H45" s="43" t="s">
        <v>59</v>
      </c>
      <c r="I45" s="43" t="s">
        <v>22</v>
      </c>
      <c r="J45" s="41" t="s">
        <v>23</v>
      </c>
      <c r="K45" s="8" t="s">
        <v>1038</v>
      </c>
      <c r="L45" s="241">
        <v>45046</v>
      </c>
      <c r="M45" s="241">
        <f t="shared" si="7"/>
        <v>46141</v>
      </c>
      <c r="N45" s="240">
        <v>30</v>
      </c>
      <c r="O45" s="241" t="s">
        <v>1069</v>
      </c>
      <c r="P45" s="240">
        <v>2566</v>
      </c>
      <c r="Q45" s="203">
        <f t="shared" si="8"/>
        <v>29</v>
      </c>
      <c r="R45" s="241" t="s">
        <v>1069</v>
      </c>
      <c r="S45" s="92">
        <f t="shared" si="9"/>
        <v>2569</v>
      </c>
      <c r="T45" s="242" t="s">
        <v>2304</v>
      </c>
    </row>
    <row r="46" spans="1:22">
      <c r="A46" s="41">
        <v>44</v>
      </c>
      <c r="B46" s="239" t="s">
        <v>2582</v>
      </c>
      <c r="C46" s="2" t="s">
        <v>2319</v>
      </c>
      <c r="D46" s="41" t="s">
        <v>2316</v>
      </c>
      <c r="E46" s="38"/>
      <c r="F46" s="38" t="s">
        <v>2317</v>
      </c>
      <c r="G46" s="8" t="str">
        <f>_xlfn.CONCAT("เลขที่" &amp;" "&amp;D46&amp;""&amp;""&amp;" "&amp;F46)</f>
        <v>เลขที่ 148/2 ถนนทุ่งสง-สุราษฎร์ธานี</v>
      </c>
      <c r="H46" s="41" t="s">
        <v>35</v>
      </c>
      <c r="I46" s="41" t="s">
        <v>25</v>
      </c>
      <c r="J46" s="41" t="s">
        <v>23</v>
      </c>
      <c r="K46" s="8" t="s">
        <v>1038</v>
      </c>
      <c r="L46" s="81">
        <v>45046</v>
      </c>
      <c r="M46" s="81">
        <f t="shared" si="7"/>
        <v>46141</v>
      </c>
      <c r="N46" s="9">
        <v>30</v>
      </c>
      <c r="O46" s="81" t="s">
        <v>1069</v>
      </c>
      <c r="P46" s="9">
        <v>2566</v>
      </c>
      <c r="Q46" s="41">
        <f t="shared" si="8"/>
        <v>29</v>
      </c>
      <c r="R46" s="81" t="s">
        <v>1069</v>
      </c>
      <c r="S46" s="41">
        <f t="shared" si="9"/>
        <v>2569</v>
      </c>
      <c r="T46" s="42" t="s">
        <v>2318</v>
      </c>
    </row>
    <row r="47" spans="1:22">
      <c r="A47" s="41">
        <v>45</v>
      </c>
      <c r="B47" s="106" t="s">
        <v>2332</v>
      </c>
      <c r="C47" s="3" t="s">
        <v>13</v>
      </c>
      <c r="D47" s="43" t="s">
        <v>2336</v>
      </c>
      <c r="F47" s="38"/>
      <c r="G47" s="8" t="str">
        <f>_xlfn.CONCAT("เลขที่" &amp;" "&amp;D47&amp;" "&amp;"" &amp;" "&amp;E47)</f>
        <v xml:space="preserve">เลขที่ 8-9/8  </v>
      </c>
      <c r="H47" s="41" t="s">
        <v>506</v>
      </c>
      <c r="I47" s="41" t="s">
        <v>115</v>
      </c>
      <c r="J47" s="41" t="s">
        <v>23</v>
      </c>
      <c r="K47" s="8" t="s">
        <v>1038</v>
      </c>
      <c r="L47" s="81">
        <v>45046</v>
      </c>
      <c r="M47" s="81">
        <f t="shared" si="7"/>
        <v>46141</v>
      </c>
      <c r="N47" s="9">
        <v>30</v>
      </c>
      <c r="O47" s="81" t="s">
        <v>1069</v>
      </c>
      <c r="P47" s="9">
        <v>2566</v>
      </c>
      <c r="Q47" s="41">
        <f t="shared" si="8"/>
        <v>29</v>
      </c>
      <c r="R47" s="81" t="s">
        <v>1069</v>
      </c>
      <c r="S47" s="41">
        <f t="shared" si="9"/>
        <v>2569</v>
      </c>
      <c r="T47" s="42" t="s">
        <v>2334</v>
      </c>
    </row>
    <row r="48" spans="1:22" s="92" customFormat="1">
      <c r="A48" s="41">
        <v>46</v>
      </c>
      <c r="B48" s="262" t="s">
        <v>2333</v>
      </c>
      <c r="C48" s="263" t="s">
        <v>13</v>
      </c>
      <c r="D48" s="41">
        <v>222</v>
      </c>
      <c r="E48" s="41">
        <v>10</v>
      </c>
      <c r="F48" s="41"/>
      <c r="G48" s="8" t="str">
        <f>_xlfn.CONCAT("เลขที่" &amp;" "&amp;D48&amp;" "&amp;"หมู่ที่" &amp;" "&amp;E48)</f>
        <v>เลขที่ 222 หมู่ที่ 10</v>
      </c>
      <c r="H48" s="41" t="s">
        <v>2335</v>
      </c>
      <c r="I48" s="41" t="s">
        <v>57</v>
      </c>
      <c r="J48" s="41" t="s">
        <v>23</v>
      </c>
      <c r="K48" s="8" t="s">
        <v>1042</v>
      </c>
      <c r="L48" s="81">
        <v>45046</v>
      </c>
      <c r="M48" s="81">
        <f t="shared" si="7"/>
        <v>46141</v>
      </c>
      <c r="N48" s="9">
        <v>30</v>
      </c>
      <c r="O48" s="81" t="s">
        <v>1069</v>
      </c>
      <c r="P48" s="9">
        <v>2566</v>
      </c>
      <c r="Q48" s="41">
        <f t="shared" si="8"/>
        <v>29</v>
      </c>
      <c r="R48" s="81" t="s">
        <v>1069</v>
      </c>
      <c r="S48" s="41">
        <f t="shared" si="9"/>
        <v>2569</v>
      </c>
      <c r="T48" s="48" t="s">
        <v>2337</v>
      </c>
    </row>
    <row r="49" spans="1:22" s="284" customFormat="1" ht="21">
      <c r="A49" s="48">
        <v>47</v>
      </c>
      <c r="B49" s="236" t="s">
        <v>2583</v>
      </c>
      <c r="C49" s="2" t="s">
        <v>2319</v>
      </c>
      <c r="D49" s="39" t="s">
        <v>2373</v>
      </c>
      <c r="E49" s="39" t="s">
        <v>113</v>
      </c>
      <c r="F49" s="48"/>
      <c r="G49" s="48"/>
      <c r="H49" s="39" t="s">
        <v>48</v>
      </c>
      <c r="I49" s="39" t="s">
        <v>22</v>
      </c>
      <c r="J49" s="39" t="s">
        <v>23</v>
      </c>
      <c r="K49" s="8" t="s">
        <v>1038</v>
      </c>
      <c r="L49" s="81">
        <v>45046</v>
      </c>
      <c r="M49" s="81">
        <f t="shared" si="7"/>
        <v>46141</v>
      </c>
      <c r="N49" s="48">
        <v>30</v>
      </c>
      <c r="O49" s="48" t="s">
        <v>1069</v>
      </c>
      <c r="P49" s="48">
        <v>2566</v>
      </c>
      <c r="Q49" s="48">
        <f t="shared" si="8"/>
        <v>29</v>
      </c>
      <c r="R49" s="48" t="s">
        <v>1069</v>
      </c>
      <c r="S49" s="48">
        <f t="shared" si="9"/>
        <v>2569</v>
      </c>
      <c r="T49" s="33" t="s">
        <v>2376</v>
      </c>
      <c r="U49" s="31" t="s">
        <v>2374</v>
      </c>
      <c r="V49" s="31" t="s">
        <v>2375</v>
      </c>
    </row>
    <row r="50" spans="1:22" s="284" customFormat="1" ht="21">
      <c r="A50" s="48">
        <v>48</v>
      </c>
      <c r="B50" s="236" t="s">
        <v>2669</v>
      </c>
      <c r="C50" s="2" t="s">
        <v>2531</v>
      </c>
      <c r="D50" s="39" t="s">
        <v>2670</v>
      </c>
      <c r="E50" s="39" t="s">
        <v>444</v>
      </c>
      <c r="F50" s="48"/>
      <c r="G50" s="48"/>
      <c r="H50" s="48" t="s">
        <v>2459</v>
      </c>
      <c r="I50" s="39" t="s">
        <v>2444</v>
      </c>
      <c r="J50" s="39" t="s">
        <v>23</v>
      </c>
      <c r="K50" s="8" t="s">
        <v>1038</v>
      </c>
      <c r="L50" s="269" t="s">
        <v>2656</v>
      </c>
      <c r="M50" s="74" t="s">
        <v>2545</v>
      </c>
      <c r="N50" s="48">
        <v>5</v>
      </c>
      <c r="O50" s="48" t="s">
        <v>1072</v>
      </c>
      <c r="P50" s="48">
        <v>2568</v>
      </c>
      <c r="Q50" s="48">
        <v>29</v>
      </c>
      <c r="R50" s="48" t="s">
        <v>1069</v>
      </c>
      <c r="S50" s="48">
        <v>2569</v>
      </c>
      <c r="T50" s="33" t="s">
        <v>2671</v>
      </c>
      <c r="U50" s="31"/>
      <c r="V50" s="31"/>
    </row>
    <row r="51" spans="1:22" s="92" customFormat="1" ht="21">
      <c r="A51" s="41">
        <v>49</v>
      </c>
      <c r="B51" s="236" t="s">
        <v>2672</v>
      </c>
      <c r="C51" s="2" t="s">
        <v>2531</v>
      </c>
      <c r="D51" s="20" t="s">
        <v>2673</v>
      </c>
      <c r="E51" s="20" t="s">
        <v>113</v>
      </c>
      <c r="F51" s="41"/>
      <c r="G51" s="41"/>
      <c r="H51" s="41" t="s">
        <v>2674</v>
      </c>
      <c r="I51" s="20" t="s">
        <v>2674</v>
      </c>
      <c r="J51" s="20" t="s">
        <v>23</v>
      </c>
      <c r="K51" s="8" t="s">
        <v>1038</v>
      </c>
      <c r="L51" s="81" t="s">
        <v>2656</v>
      </c>
      <c r="M51" s="81" t="s">
        <v>2545</v>
      </c>
      <c r="N51" s="41">
        <v>5</v>
      </c>
      <c r="O51" s="41" t="s">
        <v>1072</v>
      </c>
      <c r="P51" s="41">
        <v>2568</v>
      </c>
      <c r="Q51" s="41">
        <v>29</v>
      </c>
      <c r="R51" s="41" t="s">
        <v>1069</v>
      </c>
      <c r="S51" s="41">
        <v>2569</v>
      </c>
      <c r="T51" s="33" t="s">
        <v>2675</v>
      </c>
      <c r="U51" s="31"/>
      <c r="V51" s="31"/>
    </row>
    <row r="52" spans="1:22" s="92" customFormat="1" ht="21">
      <c r="A52" s="41">
        <v>50</v>
      </c>
      <c r="B52" s="221" t="s">
        <v>2676</v>
      </c>
      <c r="C52" s="221" t="s">
        <v>2531</v>
      </c>
      <c r="D52" s="20" t="s">
        <v>2677</v>
      </c>
      <c r="E52" s="20"/>
      <c r="F52" s="41" t="s">
        <v>2678</v>
      </c>
      <c r="H52" s="41" t="s">
        <v>59</v>
      </c>
      <c r="I52" s="20" t="s">
        <v>2444</v>
      </c>
      <c r="J52" s="20" t="s">
        <v>23</v>
      </c>
      <c r="K52" s="8" t="s">
        <v>1038</v>
      </c>
      <c r="L52" s="81" t="s">
        <v>2656</v>
      </c>
      <c r="M52" s="81" t="s">
        <v>2545</v>
      </c>
      <c r="N52" s="41">
        <v>5</v>
      </c>
      <c r="O52" s="41" t="s">
        <v>1072</v>
      </c>
      <c r="P52" s="41">
        <v>2568</v>
      </c>
      <c r="Q52" s="41">
        <v>29</v>
      </c>
      <c r="R52" s="41" t="s">
        <v>1069</v>
      </c>
      <c r="S52" s="41">
        <v>2569</v>
      </c>
      <c r="T52" s="33" t="s">
        <v>2679</v>
      </c>
      <c r="U52" s="31"/>
      <c r="V52" s="31"/>
    </row>
    <row r="53" spans="1:22" s="92" customFormat="1" ht="21">
      <c r="A53" s="41"/>
      <c r="B53" s="236"/>
      <c r="C53" s="2"/>
      <c r="D53" s="20"/>
      <c r="E53" s="20"/>
      <c r="F53" s="41"/>
      <c r="G53" s="41"/>
      <c r="H53" s="20"/>
      <c r="I53" s="20"/>
      <c r="J53" s="20"/>
      <c r="K53" s="8"/>
      <c r="L53" s="81"/>
      <c r="M53" s="81"/>
      <c r="N53" s="41"/>
      <c r="O53" s="41"/>
      <c r="P53" s="41"/>
      <c r="Q53" s="41"/>
      <c r="R53" s="41"/>
      <c r="S53" s="41"/>
      <c r="T53" s="33"/>
      <c r="U53" s="31"/>
      <c r="V53" s="31"/>
    </row>
    <row r="54" spans="1:22" s="92" customFormat="1" ht="21">
      <c r="A54" s="41"/>
      <c r="B54" s="236"/>
      <c r="C54" s="2"/>
      <c r="D54" s="20"/>
      <c r="E54" s="20"/>
      <c r="F54" s="41"/>
      <c r="G54" s="41"/>
      <c r="H54" s="20"/>
      <c r="I54" s="20"/>
      <c r="J54" s="20"/>
      <c r="K54" s="8"/>
      <c r="L54" s="81"/>
      <c r="M54" s="81"/>
      <c r="N54" s="41"/>
      <c r="O54" s="41"/>
      <c r="P54" s="41"/>
      <c r="Q54" s="41"/>
      <c r="R54" s="41"/>
      <c r="S54" s="41"/>
      <c r="T54" s="33"/>
      <c r="U54" s="31"/>
      <c r="V54" s="31"/>
    </row>
    <row r="55" spans="1:22" s="92" customFormat="1" ht="21">
      <c r="A55" s="41"/>
      <c r="B55" s="236"/>
      <c r="C55" s="2"/>
      <c r="D55" s="20"/>
      <c r="E55" s="20"/>
      <c r="F55" s="41"/>
      <c r="G55" s="41"/>
      <c r="H55" s="20"/>
      <c r="I55" s="20"/>
      <c r="J55" s="20"/>
      <c r="K55" s="8"/>
      <c r="L55" s="81"/>
      <c r="M55" s="81"/>
      <c r="N55" s="41"/>
      <c r="O55" s="41"/>
      <c r="P55" s="41"/>
      <c r="Q55" s="41"/>
      <c r="R55" s="41"/>
      <c r="S55" s="41"/>
      <c r="T55" s="33"/>
      <c r="U55" s="31"/>
      <c r="V55" s="31"/>
    </row>
    <row r="56" spans="1:22" s="92" customFormat="1" ht="21">
      <c r="A56" s="41"/>
      <c r="B56" s="236"/>
      <c r="C56" s="2"/>
      <c r="D56" s="20"/>
      <c r="E56" s="20"/>
      <c r="F56" s="41"/>
      <c r="G56" s="41"/>
      <c r="H56" s="20"/>
      <c r="I56" s="20"/>
      <c r="J56" s="20"/>
      <c r="K56" s="8"/>
      <c r="L56" s="81"/>
      <c r="M56" s="81"/>
      <c r="N56" s="41"/>
      <c r="O56" s="41"/>
      <c r="P56" s="41"/>
      <c r="Q56" s="41"/>
      <c r="R56" s="41"/>
      <c r="S56" s="41"/>
      <c r="T56" s="33"/>
      <c r="U56" s="31"/>
      <c r="V56" s="31"/>
    </row>
    <row r="57" spans="1:22" s="92" customFormat="1" ht="21">
      <c r="A57" s="41"/>
      <c r="B57" s="236"/>
      <c r="C57" s="2"/>
      <c r="D57" s="20"/>
      <c r="E57" s="20"/>
      <c r="F57" s="41"/>
      <c r="G57" s="41"/>
      <c r="H57" s="20"/>
      <c r="I57" s="20"/>
      <c r="J57" s="20"/>
      <c r="K57" s="8"/>
      <c r="L57" s="81"/>
      <c r="M57" s="81"/>
      <c r="N57" s="41"/>
      <c r="O57" s="41"/>
      <c r="P57" s="41"/>
      <c r="Q57" s="41"/>
      <c r="R57" s="41"/>
      <c r="S57" s="41"/>
      <c r="T57" s="33"/>
      <c r="U57" s="31"/>
      <c r="V57" s="31"/>
    </row>
    <row r="58" spans="1:22" s="92" customFormat="1" ht="21">
      <c r="A58" s="41"/>
      <c r="B58" s="236"/>
      <c r="C58" s="2"/>
      <c r="D58" s="20"/>
      <c r="E58" s="20"/>
      <c r="F58" s="41"/>
      <c r="G58" s="41"/>
      <c r="H58" s="20"/>
      <c r="I58" s="20"/>
      <c r="J58" s="20"/>
      <c r="K58" s="8"/>
      <c r="L58" s="81"/>
      <c r="M58" s="81"/>
      <c r="N58" s="41"/>
      <c r="O58" s="41"/>
      <c r="P58" s="41"/>
      <c r="Q58" s="41"/>
      <c r="R58" s="41"/>
      <c r="S58" s="41"/>
      <c r="T58" s="33"/>
      <c r="U58" s="31"/>
      <c r="V58" s="31"/>
    </row>
    <row r="59" spans="1:22" s="92" customFormat="1" ht="21">
      <c r="A59" s="41"/>
      <c r="B59" s="236"/>
      <c r="C59" s="2"/>
      <c r="D59" s="20"/>
      <c r="E59" s="20"/>
      <c r="F59" s="41"/>
      <c r="G59" s="41"/>
      <c r="H59" s="20"/>
      <c r="I59" s="20"/>
      <c r="J59" s="20"/>
      <c r="K59" s="8"/>
      <c r="L59" s="81"/>
      <c r="M59" s="81"/>
      <c r="N59" s="41"/>
      <c r="O59" s="41"/>
      <c r="P59" s="41"/>
      <c r="Q59" s="41"/>
      <c r="R59" s="41"/>
      <c r="S59" s="41"/>
      <c r="T59" s="33"/>
      <c r="U59" s="31"/>
      <c r="V59" s="31"/>
    </row>
    <row r="60" spans="1:22" s="92" customFormat="1" ht="21">
      <c r="A60" s="41"/>
      <c r="B60" s="236"/>
      <c r="C60" s="2"/>
      <c r="D60" s="20"/>
      <c r="E60" s="20"/>
      <c r="F60" s="41"/>
      <c r="G60" s="41"/>
      <c r="H60" s="20"/>
      <c r="I60" s="20"/>
      <c r="J60" s="20"/>
      <c r="K60" s="8"/>
      <c r="L60" s="81"/>
      <c r="M60" s="81"/>
      <c r="N60" s="41"/>
      <c r="O60" s="41"/>
      <c r="P60" s="41"/>
      <c r="Q60" s="41"/>
      <c r="R60" s="41"/>
      <c r="S60" s="41"/>
      <c r="T60" s="33"/>
      <c r="U60" s="31"/>
      <c r="V60" s="31"/>
    </row>
    <row r="61" spans="1:22" s="92" customFormat="1" ht="21">
      <c r="A61" s="41"/>
      <c r="B61" s="236"/>
      <c r="C61" s="2"/>
      <c r="D61" s="20"/>
      <c r="E61" s="20"/>
      <c r="F61" s="41"/>
      <c r="G61" s="41"/>
      <c r="H61" s="20"/>
      <c r="I61" s="20"/>
      <c r="J61" s="20"/>
      <c r="K61" s="8"/>
      <c r="L61" s="81"/>
      <c r="M61" s="81"/>
      <c r="N61" s="41"/>
      <c r="O61" s="41"/>
      <c r="P61" s="41"/>
      <c r="Q61" s="41"/>
      <c r="R61" s="41"/>
      <c r="S61" s="41"/>
      <c r="T61" s="33"/>
      <c r="U61" s="31"/>
      <c r="V61" s="31"/>
    </row>
    <row r="62" spans="1:22" s="92" customFormat="1" ht="21">
      <c r="A62" s="41"/>
      <c r="B62" s="236"/>
      <c r="C62" s="2"/>
      <c r="D62" s="20"/>
      <c r="E62" s="20"/>
      <c r="F62" s="41"/>
      <c r="G62" s="41"/>
      <c r="H62" s="20"/>
      <c r="I62" s="20"/>
      <c r="J62" s="20"/>
      <c r="K62" s="8"/>
      <c r="L62" s="81"/>
      <c r="M62" s="81"/>
      <c r="N62" s="41"/>
      <c r="O62" s="41"/>
      <c r="P62" s="41"/>
      <c r="Q62" s="41"/>
      <c r="R62" s="41"/>
      <c r="S62" s="41"/>
      <c r="T62" s="33"/>
      <c r="U62" s="31"/>
      <c r="V62" s="31"/>
    </row>
    <row r="63" spans="1:22" s="92" customFormat="1" ht="21">
      <c r="A63" s="41"/>
      <c r="B63" s="236"/>
      <c r="C63" s="2"/>
      <c r="D63" s="20"/>
      <c r="E63" s="20"/>
      <c r="F63" s="41"/>
      <c r="G63" s="41"/>
      <c r="H63" s="20"/>
      <c r="I63" s="20"/>
      <c r="J63" s="20"/>
      <c r="K63" s="8"/>
      <c r="L63" s="81"/>
      <c r="M63" s="81"/>
      <c r="N63" s="41"/>
      <c r="O63" s="41"/>
      <c r="P63" s="41"/>
      <c r="Q63" s="41"/>
      <c r="R63" s="41"/>
      <c r="S63" s="41"/>
      <c r="T63" s="33"/>
      <c r="U63" s="31"/>
      <c r="V63" s="31"/>
    </row>
    <row r="64" spans="1:22" s="92" customFormat="1" ht="21">
      <c r="A64" s="41"/>
      <c r="B64" s="236"/>
      <c r="C64" s="2"/>
      <c r="D64" s="20"/>
      <c r="E64" s="20"/>
      <c r="F64" s="41"/>
      <c r="G64" s="41"/>
      <c r="H64" s="20"/>
      <c r="I64" s="20"/>
      <c r="J64" s="20"/>
      <c r="K64" s="8"/>
      <c r="L64" s="81"/>
      <c r="M64" s="81"/>
      <c r="N64" s="41"/>
      <c r="O64" s="41"/>
      <c r="P64" s="41"/>
      <c r="Q64" s="41"/>
      <c r="R64" s="41"/>
      <c r="S64" s="41"/>
      <c r="T64" s="33"/>
      <c r="U64" s="31"/>
      <c r="V64" s="31"/>
    </row>
    <row r="65" spans="1:22" s="92" customFormat="1" ht="21">
      <c r="A65" s="41"/>
      <c r="B65" s="236"/>
      <c r="C65" s="2"/>
      <c r="D65" s="20"/>
      <c r="E65" s="20"/>
      <c r="F65" s="41"/>
      <c r="G65" s="41"/>
      <c r="H65" s="20"/>
      <c r="I65" s="20"/>
      <c r="J65" s="20"/>
      <c r="K65" s="8"/>
      <c r="L65" s="81"/>
      <c r="M65" s="81"/>
      <c r="N65" s="41"/>
      <c r="O65" s="41"/>
      <c r="P65" s="41"/>
      <c r="Q65" s="41"/>
      <c r="R65" s="41"/>
      <c r="S65" s="41"/>
      <c r="T65" s="33"/>
      <c r="U65" s="31"/>
      <c r="V65" s="31"/>
    </row>
    <row r="66" spans="1:22" s="92" customFormat="1" ht="21">
      <c r="A66" s="41"/>
      <c r="B66" s="236"/>
      <c r="C66" s="2"/>
      <c r="D66" s="20"/>
      <c r="E66" s="20"/>
      <c r="F66" s="41"/>
      <c r="G66" s="41"/>
      <c r="H66" s="20"/>
      <c r="I66" s="20"/>
      <c r="J66" s="20"/>
      <c r="K66" s="8"/>
      <c r="L66" s="81"/>
      <c r="M66" s="81"/>
      <c r="N66" s="41"/>
      <c r="O66" s="41"/>
      <c r="P66" s="41"/>
      <c r="Q66" s="41"/>
      <c r="R66" s="41"/>
      <c r="S66" s="41"/>
      <c r="T66" s="33"/>
      <c r="U66" s="31"/>
      <c r="V66" s="31"/>
    </row>
    <row r="67" spans="1:22" s="92" customFormat="1" ht="21">
      <c r="A67" s="41"/>
      <c r="B67" s="236"/>
      <c r="C67" s="2"/>
      <c r="D67" s="20"/>
      <c r="E67" s="20"/>
      <c r="F67" s="41"/>
      <c r="G67" s="41"/>
      <c r="H67" s="20"/>
      <c r="I67" s="20"/>
      <c r="J67" s="20"/>
      <c r="K67" s="8"/>
      <c r="L67" s="81"/>
      <c r="M67" s="81"/>
      <c r="N67" s="41"/>
      <c r="O67" s="41"/>
      <c r="P67" s="41"/>
      <c r="Q67" s="41"/>
      <c r="R67" s="41"/>
      <c r="S67" s="41"/>
      <c r="T67" s="33"/>
      <c r="U67" s="31"/>
      <c r="V67" s="31"/>
    </row>
    <row r="68" spans="1:22" s="92" customFormat="1" ht="21">
      <c r="A68" s="41"/>
      <c r="B68" s="236"/>
      <c r="C68" s="2"/>
      <c r="D68" s="20"/>
      <c r="E68" s="20"/>
      <c r="F68" s="41"/>
      <c r="G68" s="41"/>
      <c r="H68" s="20"/>
      <c r="I68" s="20"/>
      <c r="J68" s="20"/>
      <c r="K68" s="8"/>
      <c r="L68" s="81"/>
      <c r="M68" s="81"/>
      <c r="N68" s="41"/>
      <c r="O68" s="41"/>
      <c r="P68" s="41"/>
      <c r="Q68" s="41"/>
      <c r="R68" s="41"/>
      <c r="S68" s="41"/>
      <c r="T68" s="33"/>
      <c r="U68" s="31"/>
      <c r="V68" s="31"/>
    </row>
    <row r="69" spans="1:22" s="92" customFormat="1" ht="21">
      <c r="A69" s="41"/>
      <c r="B69" s="236"/>
      <c r="C69" s="2"/>
      <c r="D69" s="20"/>
      <c r="E69" s="20"/>
      <c r="F69" s="41"/>
      <c r="G69" s="41"/>
      <c r="H69" s="20"/>
      <c r="I69" s="20"/>
      <c r="J69" s="20"/>
      <c r="K69" s="8"/>
      <c r="L69" s="81"/>
      <c r="M69" s="81"/>
      <c r="N69" s="41"/>
      <c r="O69" s="41"/>
      <c r="P69" s="41"/>
      <c r="Q69" s="41"/>
      <c r="R69" s="41"/>
      <c r="S69" s="41"/>
      <c r="T69" s="33"/>
      <c r="U69" s="31"/>
      <c r="V69" s="31"/>
    </row>
    <row r="70" spans="1:22" s="92" customFormat="1" ht="21">
      <c r="A70" s="41"/>
      <c r="B70" s="236"/>
      <c r="C70" s="2"/>
      <c r="D70" s="20"/>
      <c r="E70" s="20"/>
      <c r="F70" s="41"/>
      <c r="G70" s="41"/>
      <c r="H70" s="20"/>
      <c r="I70" s="20"/>
      <c r="J70" s="20"/>
      <c r="K70" s="8"/>
      <c r="L70" s="81"/>
      <c r="M70" s="81"/>
      <c r="N70" s="41"/>
      <c r="O70" s="41"/>
      <c r="P70" s="41"/>
      <c r="Q70" s="41"/>
      <c r="R70" s="41"/>
      <c r="S70" s="41"/>
      <c r="T70" s="33"/>
      <c r="U70" s="31"/>
      <c r="V70" s="31"/>
    </row>
    <row r="71" spans="1:22" s="92" customFormat="1" ht="21">
      <c r="A71" s="41"/>
      <c r="B71" s="236"/>
      <c r="C71" s="2"/>
      <c r="D71" s="20"/>
      <c r="E71" s="20"/>
      <c r="F71" s="41"/>
      <c r="G71" s="41"/>
      <c r="H71" s="20"/>
      <c r="I71" s="20"/>
      <c r="J71" s="20"/>
      <c r="K71" s="8"/>
      <c r="L71" s="81"/>
      <c r="M71" s="81"/>
      <c r="N71" s="41"/>
      <c r="O71" s="41"/>
      <c r="P71" s="41"/>
      <c r="Q71" s="41"/>
      <c r="R71" s="41"/>
      <c r="S71" s="41"/>
      <c r="T71" s="33"/>
      <c r="U71" s="31"/>
      <c r="V71" s="31"/>
    </row>
    <row r="72" spans="1:22" s="92" customFormat="1" ht="21">
      <c r="A72" s="41"/>
      <c r="B72" s="236"/>
      <c r="C72" s="2"/>
      <c r="D72" s="20"/>
      <c r="E72" s="20"/>
      <c r="F72" s="41"/>
      <c r="G72" s="41"/>
      <c r="H72" s="20"/>
      <c r="I72" s="20"/>
      <c r="J72" s="20"/>
      <c r="K72" s="8"/>
      <c r="L72" s="81"/>
      <c r="M72" s="81"/>
      <c r="N72" s="41"/>
      <c r="O72" s="41"/>
      <c r="P72" s="41"/>
      <c r="Q72" s="41"/>
      <c r="R72" s="41"/>
      <c r="S72" s="41"/>
      <c r="T72" s="33"/>
      <c r="U72" s="31"/>
      <c r="V72" s="31"/>
    </row>
    <row r="73" spans="1:22" s="92" customFormat="1" ht="21">
      <c r="A73" s="41"/>
      <c r="B73" s="236"/>
      <c r="C73" s="2"/>
      <c r="D73" s="20"/>
      <c r="E73" s="20"/>
      <c r="F73" s="41"/>
      <c r="G73" s="41"/>
      <c r="H73" s="20"/>
      <c r="I73" s="20"/>
      <c r="J73" s="20"/>
      <c r="K73" s="8"/>
      <c r="L73" s="81"/>
      <c r="M73" s="81"/>
      <c r="N73" s="41"/>
      <c r="O73" s="41"/>
      <c r="P73" s="41"/>
      <c r="Q73" s="41"/>
      <c r="R73" s="41"/>
      <c r="S73" s="41"/>
      <c r="T73" s="33"/>
      <c r="U73" s="31"/>
      <c r="V73" s="31"/>
    </row>
    <row r="74" spans="1:22" s="92" customFormat="1" ht="21">
      <c r="A74" s="41"/>
      <c r="B74" s="236"/>
      <c r="C74" s="2"/>
      <c r="D74" s="20"/>
      <c r="E74" s="20"/>
      <c r="F74" s="41"/>
      <c r="G74" s="41"/>
      <c r="H74" s="20"/>
      <c r="I74" s="20"/>
      <c r="J74" s="20"/>
      <c r="K74" s="8"/>
      <c r="L74" s="81"/>
      <c r="M74" s="81"/>
      <c r="N74" s="41"/>
      <c r="O74" s="41"/>
      <c r="P74" s="41"/>
      <c r="Q74" s="41"/>
      <c r="R74" s="41"/>
      <c r="S74" s="41"/>
      <c r="T74" s="33"/>
      <c r="U74" s="31"/>
      <c r="V74" s="31"/>
    </row>
    <row r="75" spans="1:22" s="92" customFormat="1" ht="21">
      <c r="A75" s="41"/>
      <c r="B75" s="236"/>
      <c r="C75" s="2"/>
      <c r="D75" s="20"/>
      <c r="E75" s="20"/>
      <c r="F75" s="41"/>
      <c r="G75" s="41"/>
      <c r="H75" s="20"/>
      <c r="I75" s="20"/>
      <c r="J75" s="20"/>
      <c r="K75" s="8"/>
      <c r="L75" s="81"/>
      <c r="M75" s="81"/>
      <c r="N75" s="41"/>
      <c r="O75" s="41"/>
      <c r="P75" s="41"/>
      <c r="Q75" s="41"/>
      <c r="R75" s="41"/>
      <c r="S75" s="41"/>
      <c r="T75" s="33"/>
      <c r="U75" s="31"/>
      <c r="V75" s="31"/>
    </row>
    <row r="76" spans="1:22" s="92" customFormat="1" ht="21">
      <c r="A76" s="41"/>
      <c r="B76" s="236"/>
      <c r="C76" s="2"/>
      <c r="D76" s="20"/>
      <c r="E76" s="20"/>
      <c r="F76" s="41"/>
      <c r="G76" s="41"/>
      <c r="H76" s="20"/>
      <c r="I76" s="20"/>
      <c r="J76" s="20"/>
      <c r="K76" s="8"/>
      <c r="L76" s="81"/>
      <c r="M76" s="81"/>
      <c r="N76" s="41"/>
      <c r="O76" s="41"/>
      <c r="P76" s="41"/>
      <c r="Q76" s="41"/>
      <c r="R76" s="41"/>
      <c r="S76" s="41"/>
      <c r="T76" s="33"/>
      <c r="U76" s="31"/>
      <c r="V76" s="31"/>
    </row>
  </sheetData>
  <autoFilter ref="A1:T46" xr:uid="{00000000-0009-0000-0000-000001000000}"/>
  <mergeCells count="19">
    <mergeCell ref="L1:L2"/>
    <mergeCell ref="M1:M2"/>
    <mergeCell ref="T1:T2"/>
    <mergeCell ref="N1:N2"/>
    <mergeCell ref="O1:O2"/>
    <mergeCell ref="P1:P2"/>
    <mergeCell ref="Q1:Q2"/>
    <mergeCell ref="R1:R2"/>
    <mergeCell ref="S1:S2"/>
    <mergeCell ref="H1:H2"/>
    <mergeCell ref="I1:I2"/>
    <mergeCell ref="J1:J2"/>
    <mergeCell ref="G1:G2"/>
    <mergeCell ref="K1:K2"/>
    <mergeCell ref="B1:B2"/>
    <mergeCell ref="C1:C2"/>
    <mergeCell ref="D1:D2"/>
    <mergeCell ref="E1:E2"/>
    <mergeCell ref="F1:F2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5"/>
  <sheetViews>
    <sheetView topLeftCell="I1" zoomScale="70" zoomScaleNormal="70" workbookViewId="0">
      <selection activeCell="L9" sqref="L9:M9"/>
    </sheetView>
  </sheetViews>
  <sheetFormatPr defaultColWidth="8.5703125" defaultRowHeight="20.25"/>
  <cols>
    <col min="1" max="1" width="8.5703125" style="93"/>
    <col min="2" max="2" width="44.85546875" style="93" customWidth="1"/>
    <col min="3" max="3" width="26.7109375" style="259" bestFit="1" customWidth="1"/>
    <col min="4" max="5" width="8.5703125" style="93"/>
    <col min="6" max="6" width="19.140625" style="93" customWidth="1"/>
    <col min="7" max="7" width="30.5703125" style="93" customWidth="1"/>
    <col min="8" max="8" width="11.28515625" style="92" customWidth="1"/>
    <col min="9" max="9" width="17.42578125" style="92" customWidth="1"/>
    <col min="10" max="10" width="14.5703125" style="92" customWidth="1"/>
    <col min="11" max="11" width="23.28515625" style="93" customWidth="1"/>
    <col min="12" max="12" width="20.85546875" style="93" bestFit="1" customWidth="1"/>
    <col min="13" max="13" width="23.7109375" style="93" customWidth="1"/>
    <col min="14" max="14" width="5.7109375" style="93" bestFit="1" customWidth="1"/>
    <col min="15" max="15" width="8.28515625" style="93" bestFit="1" customWidth="1"/>
    <col min="16" max="16" width="4.85546875" style="93" bestFit="1" customWidth="1"/>
    <col min="17" max="17" width="6.140625" style="93" bestFit="1" customWidth="1"/>
    <col min="18" max="18" width="8.28515625" style="93" bestFit="1" customWidth="1"/>
    <col min="19" max="19" width="5.28515625" style="93" bestFit="1" customWidth="1"/>
    <col min="20" max="20" width="22" style="93" customWidth="1"/>
    <col min="21" max="21" width="17.28515625" style="93" customWidth="1"/>
    <col min="22" max="22" width="13.7109375" style="93" customWidth="1"/>
    <col min="23" max="24" width="8.5703125" style="93"/>
    <col min="25" max="25" width="34" style="93" customWidth="1"/>
    <col min="26" max="26" width="24.85546875" style="93" customWidth="1"/>
    <col min="27" max="16384" width="8.5703125" style="93"/>
  </cols>
  <sheetData>
    <row r="1" spans="1:21" ht="14.1" customHeight="1">
      <c r="B1" s="330" t="s">
        <v>10</v>
      </c>
      <c r="C1" s="332" t="s">
        <v>11</v>
      </c>
      <c r="D1" s="319" t="s">
        <v>0</v>
      </c>
      <c r="E1" s="319" t="s">
        <v>1</v>
      </c>
      <c r="F1" s="319" t="s">
        <v>2</v>
      </c>
      <c r="G1" s="315" t="s">
        <v>1035</v>
      </c>
      <c r="H1" s="319" t="s">
        <v>3</v>
      </c>
      <c r="I1" s="319" t="s">
        <v>4</v>
      </c>
      <c r="J1" s="319" t="s">
        <v>5</v>
      </c>
      <c r="K1" s="315" t="s">
        <v>1036</v>
      </c>
      <c r="L1" s="322" t="s">
        <v>7</v>
      </c>
      <c r="M1" s="324" t="s">
        <v>8</v>
      </c>
      <c r="N1" s="328" t="s">
        <v>1063</v>
      </c>
      <c r="O1" s="328" t="s">
        <v>1064</v>
      </c>
      <c r="P1" s="328" t="s">
        <v>1065</v>
      </c>
      <c r="Q1" s="329" t="s">
        <v>1066</v>
      </c>
      <c r="R1" s="329" t="s">
        <v>1067</v>
      </c>
      <c r="S1" s="329" t="s">
        <v>1068</v>
      </c>
      <c r="T1" s="326" t="s">
        <v>9</v>
      </c>
    </row>
    <row r="2" spans="1:21" ht="14.1" customHeight="1">
      <c r="B2" s="331"/>
      <c r="C2" s="333"/>
      <c r="D2" s="319"/>
      <c r="E2" s="319"/>
      <c r="F2" s="319"/>
      <c r="G2" s="317"/>
      <c r="H2" s="319"/>
      <c r="I2" s="319"/>
      <c r="J2" s="319"/>
      <c r="K2" s="317"/>
      <c r="L2" s="323"/>
      <c r="M2" s="325"/>
      <c r="N2" s="328"/>
      <c r="O2" s="328"/>
      <c r="P2" s="328"/>
      <c r="Q2" s="329"/>
      <c r="R2" s="329"/>
      <c r="S2" s="329"/>
      <c r="T2" s="327"/>
    </row>
    <row r="3" spans="1:21" s="248" customFormat="1">
      <c r="A3" s="244">
        <v>1</v>
      </c>
      <c r="B3" s="264" t="s">
        <v>90</v>
      </c>
      <c r="C3" s="253" t="s">
        <v>91</v>
      </c>
      <c r="D3" s="246" t="s">
        <v>92</v>
      </c>
      <c r="E3" s="246">
        <v>10</v>
      </c>
      <c r="F3" s="246"/>
      <c r="G3" s="246" t="str">
        <f>_xlfn.CONCAT("เลขที่" &amp;" "&amp;D3&amp;" "&amp;"หมู่ที่" &amp;" "&amp;E3)</f>
        <v>เลขที่ 151/1 หมู่ที่ 10</v>
      </c>
      <c r="H3" s="246" t="s">
        <v>49</v>
      </c>
      <c r="I3" s="246" t="s">
        <v>49</v>
      </c>
      <c r="J3" s="246" t="s">
        <v>23</v>
      </c>
      <c r="K3" s="246" t="s">
        <v>1039</v>
      </c>
      <c r="L3" s="251">
        <v>44486</v>
      </c>
      <c r="M3" s="251">
        <f>IF(ISBLANK(L3:L987),"",(DATE(YEAR(L3:L987)+3,MONTH(L3:L987),DAY(L3:L987)-1)))</f>
        <v>45581</v>
      </c>
      <c r="N3" s="250">
        <v>17</v>
      </c>
      <c r="O3" s="250" t="s">
        <v>1073</v>
      </c>
      <c r="P3" s="250" t="s">
        <v>1081</v>
      </c>
      <c r="Q3" s="244">
        <f>IF(ISBLANK(N3:N987),"",(N3:N987)-1)</f>
        <v>16</v>
      </c>
      <c r="R3" s="247" t="str">
        <f>O3</f>
        <v>ตุลาคม</v>
      </c>
      <c r="S3" s="244">
        <f>IF(ISBLANK(P3:P987),"",(P3:P987)+3)</f>
        <v>2567</v>
      </c>
      <c r="T3" s="252" t="s">
        <v>142</v>
      </c>
      <c r="U3" s="248" t="s">
        <v>2381</v>
      </c>
    </row>
    <row r="4" spans="1:21">
      <c r="A4" s="41">
        <v>2</v>
      </c>
      <c r="B4" s="238" t="s">
        <v>2515</v>
      </c>
      <c r="C4" s="2" t="s">
        <v>2514</v>
      </c>
      <c r="D4" s="8" t="s">
        <v>95</v>
      </c>
      <c r="E4" s="8"/>
      <c r="F4" s="8" t="s">
        <v>96</v>
      </c>
      <c r="G4" s="8" t="str">
        <f>_xlfn.CONCAT("เลขที่" &amp;" "&amp;D4&amp;" "&amp;"ถนน" &amp;" "&amp;F4)</f>
        <v>เลขที่ 106-108 ถนน ชลปรีดา</v>
      </c>
      <c r="H4" s="8" t="s">
        <v>35</v>
      </c>
      <c r="I4" s="8" t="s">
        <v>25</v>
      </c>
      <c r="J4" s="8" t="s">
        <v>23</v>
      </c>
      <c r="K4" s="8" t="s">
        <v>1038</v>
      </c>
      <c r="L4" s="81">
        <v>45698</v>
      </c>
      <c r="M4" s="81">
        <f>IF(ISBLANK(L4:L988),"",(DATE(YEAR(L4:L988)+3,MONTH(L4:L988),DAY(L4:L988)-1)))</f>
        <v>46792</v>
      </c>
      <c r="N4" s="9" t="s">
        <v>696</v>
      </c>
      <c r="O4" s="9" t="s">
        <v>1075</v>
      </c>
      <c r="P4" s="9" t="s">
        <v>2406</v>
      </c>
      <c r="Q4" s="41">
        <f>IF(ISBLANK(N4:N988),"",(N4:N988)-1)</f>
        <v>9</v>
      </c>
      <c r="R4" s="89" t="str">
        <f t="shared" ref="R4:R14" si="0">O4</f>
        <v>กุมภาพันธ์</v>
      </c>
      <c r="S4" s="41">
        <f>IF(ISBLANK(P4:P988),"",(P4:P988)+3)</f>
        <v>2571</v>
      </c>
      <c r="T4" s="22" t="s">
        <v>2516</v>
      </c>
    </row>
    <row r="5" spans="1:21">
      <c r="A5" s="41">
        <v>3</v>
      </c>
      <c r="B5" s="238" t="s">
        <v>2512</v>
      </c>
      <c r="C5" s="2" t="s">
        <v>2513</v>
      </c>
      <c r="D5" s="8">
        <v>7</v>
      </c>
      <c r="E5" s="8"/>
      <c r="F5" s="8" t="s">
        <v>89</v>
      </c>
      <c r="G5" s="8" t="str">
        <f>_xlfn.CONCAT("เลขที่" &amp;" "&amp;D5&amp;" "&amp;"ถนน" &amp;" "&amp;F5)</f>
        <v>เลขที่ 7 ถนน ปากนคร</v>
      </c>
      <c r="H5" s="8" t="s">
        <v>78</v>
      </c>
      <c r="I5" s="8" t="s">
        <v>22</v>
      </c>
      <c r="J5" s="8" t="s">
        <v>23</v>
      </c>
      <c r="K5" s="8" t="s">
        <v>1038</v>
      </c>
      <c r="L5" s="81">
        <v>45698</v>
      </c>
      <c r="M5" s="81">
        <f>IF(ISBLANK(L5:L989),"",(DATE(YEAR(L5:L989)+3,MONTH(L5:L989),DAY(L5:L989)-1)))</f>
        <v>46792</v>
      </c>
      <c r="N5" s="9" t="s">
        <v>696</v>
      </c>
      <c r="O5" s="9" t="s">
        <v>1075</v>
      </c>
      <c r="P5" s="9" t="s">
        <v>2406</v>
      </c>
      <c r="Q5" s="41">
        <f>IF(ISBLANK(N5:N989),"",(N5:N989)-1)</f>
        <v>9</v>
      </c>
      <c r="R5" s="89" t="str">
        <f t="shared" si="0"/>
        <v>กุมภาพันธ์</v>
      </c>
      <c r="S5" s="41">
        <f>IF(ISBLANK(P5:P989),"",(P5:P989)+3)</f>
        <v>2571</v>
      </c>
      <c r="T5" s="22" t="s">
        <v>2517</v>
      </c>
    </row>
    <row r="6" spans="1:21">
      <c r="A6" s="244">
        <v>4</v>
      </c>
      <c r="B6" s="238" t="s">
        <v>99</v>
      </c>
      <c r="C6" s="2" t="s">
        <v>100</v>
      </c>
      <c r="D6" s="8">
        <v>1</v>
      </c>
      <c r="E6" s="8">
        <v>11</v>
      </c>
      <c r="F6" s="8"/>
      <c r="G6" s="8" t="str">
        <f t="shared" ref="G6:G16" si="1">_xlfn.CONCAT("เลขที่" &amp;" "&amp;D6&amp;" "&amp;"หมู่ที่" &amp;" "&amp;E6)</f>
        <v>เลขที่ 1 หมู่ที่ 11</v>
      </c>
      <c r="H6" s="8" t="s">
        <v>58</v>
      </c>
      <c r="I6" s="8" t="s">
        <v>25</v>
      </c>
      <c r="J6" s="8" t="s">
        <v>23</v>
      </c>
      <c r="K6" s="8" t="s">
        <v>1039</v>
      </c>
      <c r="L6" s="81">
        <v>44633</v>
      </c>
      <c r="M6" s="81">
        <f>IF(ISBLANK(L6:L990),"",(DATE(YEAR(L6:L990)+3,MONTH(L6:L990),DAY(L6:L990)-1)))</f>
        <v>45728</v>
      </c>
      <c r="N6" s="9" t="s">
        <v>1078</v>
      </c>
      <c r="O6" s="9" t="s">
        <v>1076</v>
      </c>
      <c r="P6" s="9" t="s">
        <v>1082</v>
      </c>
      <c r="Q6" s="41">
        <f>IF(ISBLANK(N6:N990),"",(N6:N990)-1)</f>
        <v>12</v>
      </c>
      <c r="R6" s="89" t="str">
        <f t="shared" si="0"/>
        <v>มีนาคม</v>
      </c>
      <c r="S6" s="41">
        <f>IF(ISBLANK(P6:P990),"",(P6:P990)+3)</f>
        <v>2568</v>
      </c>
      <c r="T6" s="111" t="s">
        <v>1087</v>
      </c>
    </row>
    <row r="7" spans="1:21">
      <c r="A7" s="41">
        <v>5</v>
      </c>
      <c r="B7" s="265" t="s">
        <v>104</v>
      </c>
      <c r="C7" s="16" t="s">
        <v>105</v>
      </c>
      <c r="D7" s="8" t="s">
        <v>106</v>
      </c>
      <c r="E7" s="8"/>
      <c r="F7" s="5"/>
      <c r="G7" s="8" t="s">
        <v>106</v>
      </c>
      <c r="H7" s="8" t="s">
        <v>24</v>
      </c>
      <c r="I7" s="8" t="s">
        <v>25</v>
      </c>
      <c r="J7" s="8" t="s">
        <v>23</v>
      </c>
      <c r="K7" s="8" t="s">
        <v>1039</v>
      </c>
      <c r="L7" s="83">
        <v>45016</v>
      </c>
      <c r="M7" s="81">
        <f>IF(ISBLANK(L7:L993),"",(DATE(YEAR(L7:L993)+3,MONTH(L7:L993),DAY(L7:L993)-1)))</f>
        <v>46111</v>
      </c>
      <c r="N7" s="9" t="s">
        <v>622</v>
      </c>
      <c r="O7" s="9" t="s">
        <v>1076</v>
      </c>
      <c r="P7" s="9" t="s">
        <v>1083</v>
      </c>
      <c r="Q7" s="41">
        <f>IF(ISBLANK(N7:N993),"",(N7:N993)-1)</f>
        <v>30</v>
      </c>
      <c r="R7" s="89" t="str">
        <f t="shared" si="0"/>
        <v>มีนาคม</v>
      </c>
      <c r="S7" s="41">
        <f>IF(ISBLANK(P7:P993),"",(P7:P993)+3)</f>
        <v>2569</v>
      </c>
      <c r="T7" s="12" t="s">
        <v>1195</v>
      </c>
    </row>
    <row r="8" spans="1:21">
      <c r="A8" s="41">
        <v>6</v>
      </c>
      <c r="B8" s="266" t="s">
        <v>107</v>
      </c>
      <c r="C8" s="2" t="s">
        <v>108</v>
      </c>
      <c r="D8" s="9" t="s">
        <v>109</v>
      </c>
      <c r="E8" s="8">
        <v>12</v>
      </c>
      <c r="F8" s="8"/>
      <c r="G8" s="8" t="str">
        <f t="shared" si="1"/>
        <v>เลขที่ 21/6 หมู่ที่ 12</v>
      </c>
      <c r="H8" s="8" t="s">
        <v>57</v>
      </c>
      <c r="I8" s="8" t="s">
        <v>57</v>
      </c>
      <c r="J8" s="8" t="s">
        <v>23</v>
      </c>
      <c r="K8" s="8" t="s">
        <v>1040</v>
      </c>
      <c r="L8" s="83">
        <v>45016</v>
      </c>
      <c r="M8" s="81">
        <f>IF(ISBLANK(L8:L994),"",(DATE(YEAR(L8:L994)+3,MONTH(L8:L994),DAY(L8:L994)-1)))</f>
        <v>46111</v>
      </c>
      <c r="N8" s="9" t="s">
        <v>622</v>
      </c>
      <c r="O8" s="9" t="s">
        <v>1076</v>
      </c>
      <c r="P8" s="9" t="s">
        <v>1083</v>
      </c>
      <c r="Q8" s="41">
        <f>IF(ISBLANK(N8:N994),"",(N8:N994)-1)</f>
        <v>30</v>
      </c>
      <c r="R8" s="89" t="str">
        <f t="shared" si="0"/>
        <v>มีนาคม</v>
      </c>
      <c r="S8" s="41">
        <f>IF(ISBLANK(P8:P994),"",(P8:P994)+3)</f>
        <v>2569</v>
      </c>
      <c r="T8" s="12" t="s">
        <v>1196</v>
      </c>
    </row>
    <row r="9" spans="1:21">
      <c r="A9" s="244">
        <v>7</v>
      </c>
      <c r="B9" s="266" t="s">
        <v>110</v>
      </c>
      <c r="C9" s="4" t="s">
        <v>111</v>
      </c>
      <c r="D9" s="13" t="s">
        <v>112</v>
      </c>
      <c r="E9" s="13" t="s">
        <v>113</v>
      </c>
      <c r="F9" s="13"/>
      <c r="G9" s="8" t="str">
        <f t="shared" si="1"/>
        <v>เลขที่ 45/39 หมู่ที่ 1</v>
      </c>
      <c r="H9" s="13" t="s">
        <v>114</v>
      </c>
      <c r="I9" s="13" t="s">
        <v>115</v>
      </c>
      <c r="J9" s="13" t="s">
        <v>23</v>
      </c>
      <c r="K9" s="8" t="s">
        <v>1038</v>
      </c>
      <c r="L9" s="83">
        <v>45187</v>
      </c>
      <c r="M9" s="81">
        <f>IF(ISBLANK(L9:L995),"",(DATE(YEAR(L9:L995)+3,MONTH(L9:L995),DAY(L9:L995)-1)))</f>
        <v>46282</v>
      </c>
      <c r="N9" s="9" t="s">
        <v>1077</v>
      </c>
      <c r="O9" s="9" t="s">
        <v>1072</v>
      </c>
      <c r="P9" s="9" t="s">
        <v>1083</v>
      </c>
      <c r="Q9" s="41">
        <f>IF(ISBLANK(N9:N995),"",(N9:N995)-1)</f>
        <v>17</v>
      </c>
      <c r="R9" s="89" t="str">
        <f t="shared" si="0"/>
        <v>กันยายน</v>
      </c>
      <c r="S9" s="41">
        <f>IF(ISBLANK(P9:P995),"",(P9:P995)+3)</f>
        <v>2569</v>
      </c>
      <c r="T9" s="12" t="s">
        <v>1197</v>
      </c>
    </row>
    <row r="10" spans="1:21">
      <c r="A10" s="41">
        <v>8</v>
      </c>
      <c r="B10" s="266" t="s">
        <v>116</v>
      </c>
      <c r="C10" s="2" t="s">
        <v>117</v>
      </c>
      <c r="D10" s="9" t="s">
        <v>118</v>
      </c>
      <c r="E10" s="9"/>
      <c r="F10" s="18" t="s">
        <v>20</v>
      </c>
      <c r="G10" s="8" t="str">
        <f>_xlfn.CONCAT("เลขที่" &amp;" "&amp;D10&amp;" "&amp;"ถนน" &amp;" "&amp;F10)</f>
        <v>เลขที่ 249 ถนน กะโรม</v>
      </c>
      <c r="H10" s="18" t="s">
        <v>21</v>
      </c>
      <c r="I10" s="9" t="s">
        <v>22</v>
      </c>
      <c r="J10" s="9" t="s">
        <v>23</v>
      </c>
      <c r="K10" s="8" t="s">
        <v>1039</v>
      </c>
      <c r="L10" s="83">
        <v>45187</v>
      </c>
      <c r="M10" s="81">
        <f>IF(ISBLANK(L10:L996),"",(DATE(YEAR(L10:L996)+3,MONTH(L10:L996),DAY(L10:L996)-1)))</f>
        <v>46282</v>
      </c>
      <c r="N10" s="9" t="s">
        <v>1077</v>
      </c>
      <c r="O10" s="9" t="s">
        <v>1072</v>
      </c>
      <c r="P10" s="9" t="s">
        <v>1083</v>
      </c>
      <c r="Q10" s="41">
        <f>IF(ISBLANK(N10:N996),"",(N10:N996)-1)</f>
        <v>17</v>
      </c>
      <c r="R10" s="89" t="str">
        <f t="shared" si="0"/>
        <v>กันยายน</v>
      </c>
      <c r="S10" s="41">
        <f>IF(ISBLANK(P10:P996),"",(P10:P996)+3)</f>
        <v>2569</v>
      </c>
      <c r="T10" s="12" t="s">
        <v>1198</v>
      </c>
    </row>
    <row r="11" spans="1:21" s="274" customFormat="1">
      <c r="A11" s="41">
        <v>9</v>
      </c>
      <c r="B11" s="278" t="s">
        <v>119</v>
      </c>
      <c r="C11" s="279" t="s">
        <v>120</v>
      </c>
      <c r="D11" s="272" t="s">
        <v>121</v>
      </c>
      <c r="E11" s="272"/>
      <c r="F11" s="272" t="s">
        <v>87</v>
      </c>
      <c r="G11" s="272" t="str">
        <f>_xlfn.CONCAT("เลขที่" &amp;" "&amp;D11&amp;" "&amp;"ถนน" &amp;" "&amp;F11)</f>
        <v>เลขที่ 99/9 ถนน อ้อมค่ายวชิราวุธ</v>
      </c>
      <c r="H11" s="272" t="s">
        <v>78</v>
      </c>
      <c r="I11" s="272" t="s">
        <v>22</v>
      </c>
      <c r="J11" s="272" t="s">
        <v>23</v>
      </c>
      <c r="K11" s="272" t="s">
        <v>1038</v>
      </c>
      <c r="L11" s="277">
        <v>45207</v>
      </c>
      <c r="M11" s="277">
        <f>IF(ISBLANK(L11:L997),"",(DATE(YEAR(L11:L997)+3,MONTH(L11:L997),DAY(L11:L997)-1)))</f>
        <v>46302</v>
      </c>
      <c r="N11" s="276" t="s">
        <v>1079</v>
      </c>
      <c r="O11" s="276" t="s">
        <v>1073</v>
      </c>
      <c r="P11" s="276" t="s">
        <v>1083</v>
      </c>
      <c r="Q11" s="271">
        <f>IF(ISBLANK(N11:N997),"",(N11:N997)-1)</f>
        <v>7</v>
      </c>
      <c r="R11" s="273" t="str">
        <f t="shared" si="0"/>
        <v>ตุลาคม</v>
      </c>
      <c r="S11" s="271">
        <f>IF(ISBLANK(P11:P997),"",(P11:P997)+3)</f>
        <v>2569</v>
      </c>
      <c r="T11" s="280" t="s">
        <v>1088</v>
      </c>
      <c r="U11" s="274" t="s">
        <v>2651</v>
      </c>
    </row>
    <row r="12" spans="1:21">
      <c r="A12" s="244">
        <v>10</v>
      </c>
      <c r="B12" s="7" t="s">
        <v>126</v>
      </c>
      <c r="C12" s="261" t="s">
        <v>127</v>
      </c>
      <c r="D12" s="10" t="s">
        <v>128</v>
      </c>
      <c r="E12" s="10">
        <v>5</v>
      </c>
      <c r="F12" s="6"/>
      <c r="G12" s="8" t="str">
        <f t="shared" si="1"/>
        <v>เลขที่ 86/1 หมู่ที่ 5</v>
      </c>
      <c r="H12" s="10" t="s">
        <v>129</v>
      </c>
      <c r="I12" s="10" t="s">
        <v>28</v>
      </c>
      <c r="J12" s="10" t="s">
        <v>23</v>
      </c>
      <c r="K12" s="8" t="s">
        <v>1038</v>
      </c>
      <c r="L12" s="83">
        <v>45381</v>
      </c>
      <c r="M12" s="81">
        <v>46475</v>
      </c>
      <c r="N12" s="9" t="s">
        <v>1080</v>
      </c>
      <c r="O12" s="9" t="s">
        <v>1076</v>
      </c>
      <c r="P12" s="9" t="s">
        <v>2338</v>
      </c>
      <c r="Q12" s="41">
        <f t="shared" ref="Q12:Q13" si="2">IF(ISBLANK(N12:N999),"",(N12:N999)-1)</f>
        <v>29</v>
      </c>
      <c r="R12" s="89" t="str">
        <f t="shared" si="0"/>
        <v>มีนาคม</v>
      </c>
      <c r="S12" s="41">
        <f t="shared" ref="S12:S13" si="3">IF(ISBLANK(P12:P999),"",(P12:P999)+3)</f>
        <v>2570</v>
      </c>
      <c r="T12" s="238" t="s">
        <v>2399</v>
      </c>
    </row>
    <row r="13" spans="1:21">
      <c r="A13" s="41">
        <v>11</v>
      </c>
      <c r="B13" s="7" t="s">
        <v>130</v>
      </c>
      <c r="C13" s="261" t="s">
        <v>131</v>
      </c>
      <c r="D13" s="10">
        <v>999</v>
      </c>
      <c r="E13" s="10"/>
      <c r="F13" s="6"/>
      <c r="G13" s="8" t="str">
        <f t="shared" si="1"/>
        <v xml:space="preserve">เลขที่ 999 หมู่ที่ </v>
      </c>
      <c r="H13" s="10" t="s">
        <v>78</v>
      </c>
      <c r="I13" s="10" t="s">
        <v>22</v>
      </c>
      <c r="J13" s="10" t="s">
        <v>23</v>
      </c>
      <c r="K13" s="8" t="s">
        <v>1040</v>
      </c>
      <c r="L13" s="83">
        <v>45507</v>
      </c>
      <c r="M13" s="81">
        <v>46601</v>
      </c>
      <c r="N13" s="9" t="s">
        <v>566</v>
      </c>
      <c r="O13" s="9" t="s">
        <v>1071</v>
      </c>
      <c r="P13" s="9" t="s">
        <v>2338</v>
      </c>
      <c r="Q13" s="41">
        <f t="shared" si="2"/>
        <v>2</v>
      </c>
      <c r="R13" s="89" t="str">
        <f t="shared" si="0"/>
        <v>สิงหาคม</v>
      </c>
      <c r="S13" s="41">
        <f t="shared" si="3"/>
        <v>2570</v>
      </c>
      <c r="T13" s="22" t="s">
        <v>2398</v>
      </c>
    </row>
    <row r="14" spans="1:21">
      <c r="A14" s="41">
        <v>12</v>
      </c>
      <c r="B14" s="77" t="s">
        <v>2649</v>
      </c>
      <c r="C14" s="49" t="s">
        <v>139</v>
      </c>
      <c r="D14" s="43" t="s">
        <v>33</v>
      </c>
      <c r="E14" s="41">
        <v>1</v>
      </c>
      <c r="F14" s="38"/>
      <c r="G14" s="8" t="str">
        <f>_xlfn.CONCAT("เลขที่" &amp;" "&amp;D14&amp;" "&amp;"หมู่ที่" &amp;" "&amp;E14)</f>
        <v>เลขที่ 19/1 หมู่ที่ 1</v>
      </c>
      <c r="H14" s="41" t="s">
        <v>25</v>
      </c>
      <c r="I14" s="41" t="s">
        <v>141</v>
      </c>
      <c r="J14" s="41" t="s">
        <v>23</v>
      </c>
      <c r="K14" s="8" t="s">
        <v>1038</v>
      </c>
      <c r="L14" s="81">
        <v>45889</v>
      </c>
      <c r="M14" s="81">
        <f>IF(ISBLANK(L14:L1003),"",(DATE(YEAR(L14:L1003)+3,MONTH(L14:L1003),DAY(L14:L1003)-1)))</f>
        <v>46984</v>
      </c>
      <c r="N14" s="9" t="s">
        <v>1084</v>
      </c>
      <c r="O14" s="9" t="s">
        <v>1071</v>
      </c>
      <c r="P14" s="9" t="s">
        <v>2406</v>
      </c>
      <c r="Q14" s="41">
        <f>IF(ISBLANK(N14:N1003),"",(N14:N1003)-1)</f>
        <v>19</v>
      </c>
      <c r="R14" s="89" t="str">
        <f t="shared" si="0"/>
        <v>สิงหาคม</v>
      </c>
      <c r="S14" s="41">
        <f>IF(ISBLANK(P14:P1003),"",(P14:P1003)+3)</f>
        <v>2571</v>
      </c>
      <c r="T14" s="47" t="s">
        <v>2650</v>
      </c>
    </row>
    <row r="15" spans="1:21" s="248" customFormat="1" ht="21">
      <c r="A15" s="244">
        <v>13</v>
      </c>
      <c r="B15" s="267" t="s">
        <v>2322</v>
      </c>
      <c r="C15" s="255" t="s">
        <v>2324</v>
      </c>
      <c r="D15" s="245">
        <v>165</v>
      </c>
      <c r="E15" s="245"/>
      <c r="F15" s="245" t="s">
        <v>26</v>
      </c>
      <c r="G15" s="246" t="str">
        <f>_xlfn.CONCAT("เลขที่" &amp;" "&amp;D15&amp;" "&amp;"ถนน" &amp;""&amp;F15)</f>
        <v>เลขที่ 165 ถนนพัฒนาการคูขวาง</v>
      </c>
      <c r="H15" s="244" t="s">
        <v>59</v>
      </c>
      <c r="I15" s="244" t="s">
        <v>22</v>
      </c>
      <c r="J15" s="244" t="s">
        <v>23</v>
      </c>
      <c r="K15" s="246" t="s">
        <v>1039</v>
      </c>
      <c r="L15" s="251">
        <v>45153</v>
      </c>
      <c r="M15" s="251">
        <f>IF(ISBLANK(L15:L1004),"",(DATE(YEAR(L15:L1004)+3,MONTH(L15:L1004),DAY(L15:L1004)-1)))</f>
        <v>46248</v>
      </c>
      <c r="N15" s="250" t="s">
        <v>1085</v>
      </c>
      <c r="O15" s="103" t="s">
        <v>1071</v>
      </c>
      <c r="P15" s="250" t="s">
        <v>1083</v>
      </c>
      <c r="Q15" s="250">
        <f>IF(ISBLANK(N15:N1004),"",(N15:N1004)-1)</f>
        <v>14</v>
      </c>
      <c r="R15" s="103" t="s">
        <v>1071</v>
      </c>
      <c r="S15" s="250">
        <f>IF(ISBLANK(P15:P1004),"",(P15:P1004)+3)</f>
        <v>2569</v>
      </c>
      <c r="T15" s="161" t="s">
        <v>2329</v>
      </c>
      <c r="U15" s="248" t="s">
        <v>2546</v>
      </c>
    </row>
    <row r="16" spans="1:21" ht="21">
      <c r="A16" s="41">
        <v>14</v>
      </c>
      <c r="B16" s="94" t="s">
        <v>2328</v>
      </c>
      <c r="C16" s="49" t="s">
        <v>2325</v>
      </c>
      <c r="D16" s="38">
        <v>315</v>
      </c>
      <c r="E16" s="38">
        <v>7</v>
      </c>
      <c r="F16" s="38"/>
      <c r="G16" s="8" t="str">
        <f t="shared" si="1"/>
        <v>เลขที่ 315 หมู่ที่ 7</v>
      </c>
      <c r="H16" s="41" t="s">
        <v>70</v>
      </c>
      <c r="I16" s="41" t="s">
        <v>71</v>
      </c>
      <c r="J16" s="41" t="s">
        <v>23</v>
      </c>
      <c r="K16" s="8" t="s">
        <v>1039</v>
      </c>
      <c r="L16" s="81">
        <v>45153</v>
      </c>
      <c r="M16" s="81">
        <f>IF(ISBLANK(L16:L1005),"",(DATE(YEAR(L16:L1005)+3,MONTH(L16:L1005),DAY(L16:L1005)-1)))</f>
        <v>46248</v>
      </c>
      <c r="N16" s="9" t="s">
        <v>1085</v>
      </c>
      <c r="O16" s="43" t="s">
        <v>1071</v>
      </c>
      <c r="P16" s="9" t="s">
        <v>1083</v>
      </c>
      <c r="Q16" s="9">
        <f>IF(ISBLANK(N16:N1005),"",(N16:N1005)-1)</f>
        <v>14</v>
      </c>
      <c r="R16" s="43" t="s">
        <v>1071</v>
      </c>
      <c r="S16" s="9">
        <f>IF(ISBLANK(P16:P1005),"",(P16:P1005)+3)</f>
        <v>2569</v>
      </c>
      <c r="T16" s="19" t="s">
        <v>2330</v>
      </c>
    </row>
    <row r="17" spans="1:26" s="248" customFormat="1" ht="21">
      <c r="A17" s="41">
        <v>15</v>
      </c>
      <c r="B17" s="267" t="s">
        <v>2323</v>
      </c>
      <c r="C17" s="255" t="s">
        <v>2326</v>
      </c>
      <c r="D17" s="268" t="s">
        <v>251</v>
      </c>
      <c r="E17" s="245"/>
      <c r="F17" s="245" t="s">
        <v>2327</v>
      </c>
      <c r="G17" s="246" t="str">
        <f>_xlfn.CONCAT("เลขที่" &amp;" "&amp;D17&amp;" "&amp;"ถนน" &amp;""&amp;F17)</f>
        <v>เลขที่ 1/9 ถนนประตูลอด</v>
      </c>
      <c r="H17" s="244" t="s">
        <v>59</v>
      </c>
      <c r="I17" s="244" t="s">
        <v>22</v>
      </c>
      <c r="J17" s="244" t="s">
        <v>23</v>
      </c>
      <c r="K17" s="246" t="s">
        <v>1039</v>
      </c>
      <c r="L17" s="251">
        <v>45153</v>
      </c>
      <c r="M17" s="251">
        <f>IF(ISBLANK(L17:L1006),"",(DATE(YEAR(L17:L1006)+3,MONTH(L17:L1006),DAY(L17:L1006)-1)))</f>
        <v>46248</v>
      </c>
      <c r="N17" s="250" t="s">
        <v>1085</v>
      </c>
      <c r="O17" s="103" t="s">
        <v>1071</v>
      </c>
      <c r="P17" s="250" t="s">
        <v>1083</v>
      </c>
      <c r="Q17" s="250">
        <f>IF(ISBLANK(N17:N1006),"",(N17:N1006)-1)</f>
        <v>14</v>
      </c>
      <c r="R17" s="103" t="s">
        <v>1071</v>
      </c>
      <c r="S17" s="250">
        <f>IF(ISBLANK(P17:P1006),"",(P17:P1006)+3)</f>
        <v>2569</v>
      </c>
      <c r="T17" s="161" t="s">
        <v>2331</v>
      </c>
      <c r="U17" s="248" t="s">
        <v>2546</v>
      </c>
    </row>
    <row r="18" spans="1:26" ht="21">
      <c r="A18" s="244">
        <v>16</v>
      </c>
      <c r="B18" s="60" t="s">
        <v>2339</v>
      </c>
      <c r="C18" s="78" t="s">
        <v>2340</v>
      </c>
      <c r="D18" s="225" t="s">
        <v>1061</v>
      </c>
      <c r="E18" s="225" t="s">
        <v>113</v>
      </c>
      <c r="F18" s="38"/>
      <c r="G18" s="38"/>
      <c r="H18" s="20" t="s">
        <v>50</v>
      </c>
      <c r="I18" s="20" t="s">
        <v>51</v>
      </c>
      <c r="J18" s="20" t="s">
        <v>23</v>
      </c>
      <c r="K18" s="38" t="s">
        <v>1038</v>
      </c>
      <c r="L18" s="88">
        <v>45373</v>
      </c>
      <c r="M18" s="88">
        <f>IF(ISBLANK(L18:L1008),"",(DATE(YEAR(L18:L1008)+3,MONTH(L18:L1008),DAY(L18:L1008)-1)))</f>
        <v>46467</v>
      </c>
      <c r="N18" s="38"/>
      <c r="O18" s="38"/>
      <c r="P18" s="38"/>
      <c r="Q18" s="38"/>
      <c r="R18" s="38"/>
      <c r="S18" s="38"/>
      <c r="T18" s="29" t="s">
        <v>2344</v>
      </c>
      <c r="U18" s="31"/>
      <c r="V18" s="31" t="s">
        <v>2341</v>
      </c>
      <c r="W18" s="31" t="s">
        <v>2342</v>
      </c>
      <c r="X18" s="31" t="s">
        <v>2343</v>
      </c>
      <c r="Y18" s="93" t="s">
        <v>2369</v>
      </c>
    </row>
    <row r="19" spans="1:26" ht="21">
      <c r="A19" s="41">
        <v>17</v>
      </c>
      <c r="B19" s="60" t="s">
        <v>2345</v>
      </c>
      <c r="C19" s="78" t="s">
        <v>2346</v>
      </c>
      <c r="D19" s="225" t="s">
        <v>2347</v>
      </c>
      <c r="E19" s="225" t="s">
        <v>566</v>
      </c>
      <c r="F19" s="38"/>
      <c r="G19" s="38"/>
      <c r="H19" s="20" t="s">
        <v>2348</v>
      </c>
      <c r="I19" s="20" t="s">
        <v>66</v>
      </c>
      <c r="J19" s="20" t="s">
        <v>23</v>
      </c>
      <c r="K19" s="38" t="s">
        <v>1038</v>
      </c>
      <c r="L19" s="88">
        <v>45373</v>
      </c>
      <c r="M19" s="88">
        <f>IF(ISBLANK(L19:L1009),"",(DATE(YEAR(L19:L1009)+3,MONTH(L19:L1009),DAY(L19:L1009)-1)))</f>
        <v>46467</v>
      </c>
      <c r="N19" s="38"/>
      <c r="O19" s="38"/>
      <c r="P19" s="38"/>
      <c r="Q19" s="38"/>
      <c r="R19" s="38"/>
      <c r="S19" s="38"/>
      <c r="T19" s="29" t="s">
        <v>2353</v>
      </c>
      <c r="U19" s="31" t="s">
        <v>2349</v>
      </c>
      <c r="V19" s="31" t="s">
        <v>2350</v>
      </c>
      <c r="W19" s="31" t="s">
        <v>2351</v>
      </c>
      <c r="X19" s="31" t="s">
        <v>2352</v>
      </c>
      <c r="Y19" s="93" t="s">
        <v>2370</v>
      </c>
    </row>
    <row r="20" spans="1:26" ht="21">
      <c r="A20" s="41">
        <v>18</v>
      </c>
      <c r="B20" s="60" t="s">
        <v>2354</v>
      </c>
      <c r="C20" s="78" t="s">
        <v>2355</v>
      </c>
      <c r="D20" s="225" t="s">
        <v>2356</v>
      </c>
      <c r="E20" s="225" t="s">
        <v>113</v>
      </c>
      <c r="F20" s="38"/>
      <c r="G20" s="38"/>
      <c r="H20" s="20" t="s">
        <v>2357</v>
      </c>
      <c r="I20" s="20" t="s">
        <v>66</v>
      </c>
      <c r="J20" s="20" t="s">
        <v>23</v>
      </c>
      <c r="K20" s="38" t="s">
        <v>1039</v>
      </c>
      <c r="L20" s="88">
        <v>45373</v>
      </c>
      <c r="M20" s="88">
        <f>IF(ISBLANK(L20:L1010),"",(DATE(YEAR(L20:L1010)+3,MONTH(L20:L1010),DAY(L20:L1010)-1)))</f>
        <v>46467</v>
      </c>
      <c r="N20" s="38"/>
      <c r="O20" s="38"/>
      <c r="P20" s="38"/>
      <c r="Q20" s="38"/>
      <c r="R20" s="38"/>
      <c r="S20" s="38"/>
      <c r="T20" s="29" t="s">
        <v>2360</v>
      </c>
      <c r="U20" s="31" t="s">
        <v>2358</v>
      </c>
      <c r="V20" s="31" t="s">
        <v>2359</v>
      </c>
      <c r="W20" s="31" t="s">
        <v>2377</v>
      </c>
      <c r="X20" s="31" t="s">
        <v>2378</v>
      </c>
      <c r="Y20" s="93" t="s">
        <v>2371</v>
      </c>
    </row>
    <row r="21" spans="1:26" ht="21">
      <c r="A21" s="244">
        <v>19</v>
      </c>
      <c r="B21" s="60" t="s">
        <v>2361</v>
      </c>
      <c r="C21" s="78" t="s">
        <v>2362</v>
      </c>
      <c r="D21" s="225" t="s">
        <v>2363</v>
      </c>
      <c r="E21" s="225" t="s">
        <v>566</v>
      </c>
      <c r="F21" s="38"/>
      <c r="G21" s="38"/>
      <c r="H21" s="20" t="s">
        <v>2335</v>
      </c>
      <c r="I21" s="20" t="s">
        <v>57</v>
      </c>
      <c r="J21" s="20" t="s">
        <v>23</v>
      </c>
      <c r="K21" s="38" t="s">
        <v>1043</v>
      </c>
      <c r="L21" s="88">
        <v>45373</v>
      </c>
      <c r="M21" s="88">
        <f>IF(ISBLANK(L21:L1011),"",(DATE(YEAR(L21:L1011)+3,MONTH(L21:L1011),DAY(L21:L1011)-1)))</f>
        <v>46467</v>
      </c>
      <c r="N21" s="38"/>
      <c r="O21" s="38"/>
      <c r="P21" s="38"/>
      <c r="Q21" s="38"/>
      <c r="R21" s="38"/>
      <c r="S21" s="38"/>
      <c r="T21" s="29" t="s">
        <v>2368</v>
      </c>
      <c r="U21" s="31" t="s">
        <v>2364</v>
      </c>
      <c r="V21" s="31" t="s">
        <v>2365</v>
      </c>
      <c r="W21" s="31" t="s">
        <v>2366</v>
      </c>
      <c r="X21" s="31" t="s">
        <v>2367</v>
      </c>
      <c r="Y21" s="93" t="s">
        <v>2372</v>
      </c>
    </row>
    <row r="22" spans="1:26" s="92" customFormat="1" ht="21">
      <c r="A22" s="41">
        <v>20</v>
      </c>
      <c r="B22" s="101" t="s">
        <v>2382</v>
      </c>
      <c r="C22" s="58" t="s">
        <v>123</v>
      </c>
      <c r="D22" s="20" t="s">
        <v>2383</v>
      </c>
      <c r="E22" s="21"/>
      <c r="F22" s="21" t="s">
        <v>2384</v>
      </c>
      <c r="G22" s="41"/>
      <c r="H22" s="21" t="s">
        <v>2385</v>
      </c>
      <c r="I22" s="21" t="s">
        <v>2385</v>
      </c>
      <c r="J22" s="28" t="s">
        <v>23</v>
      </c>
      <c r="K22" s="41" t="s">
        <v>1038</v>
      </c>
      <c r="L22" s="256">
        <v>243874</v>
      </c>
      <c r="M22" s="256">
        <v>244969</v>
      </c>
      <c r="N22" s="41">
        <v>13</v>
      </c>
      <c r="O22" s="41" t="s">
        <v>1072</v>
      </c>
      <c r="P22" s="41">
        <v>2567</v>
      </c>
      <c r="Q22" s="41">
        <v>12</v>
      </c>
      <c r="R22" s="41" t="s">
        <v>1072</v>
      </c>
      <c r="S22" s="41">
        <v>2570</v>
      </c>
      <c r="T22" s="21" t="s">
        <v>2386</v>
      </c>
      <c r="U22" s="41"/>
      <c r="V22" s="41"/>
      <c r="W22" s="41"/>
      <c r="X22" s="203"/>
    </row>
    <row r="23" spans="1:26" s="92" customFormat="1">
      <c r="A23" s="41">
        <v>21</v>
      </c>
      <c r="B23" s="38" t="s">
        <v>2407</v>
      </c>
      <c r="C23" s="49" t="s">
        <v>2408</v>
      </c>
      <c r="D23" s="41">
        <v>253</v>
      </c>
      <c r="E23" s="41"/>
      <c r="F23" s="41" t="s">
        <v>2409</v>
      </c>
      <c r="G23" s="41"/>
      <c r="H23" s="41" t="s">
        <v>35</v>
      </c>
      <c r="I23" s="41" t="s">
        <v>25</v>
      </c>
      <c r="J23" s="41" t="s">
        <v>23</v>
      </c>
      <c r="K23" s="41" t="s">
        <v>1039</v>
      </c>
      <c r="L23" s="43" t="s">
        <v>2410</v>
      </c>
      <c r="M23" s="43" t="s">
        <v>2411</v>
      </c>
      <c r="N23" s="41">
        <v>17</v>
      </c>
      <c r="O23" s="41" t="s">
        <v>1074</v>
      </c>
      <c r="P23" s="41">
        <v>2568</v>
      </c>
      <c r="Q23" s="41">
        <v>16</v>
      </c>
      <c r="R23" s="41" t="s">
        <v>1074</v>
      </c>
      <c r="S23" s="41">
        <v>2571</v>
      </c>
      <c r="T23" s="41" t="s">
        <v>2412</v>
      </c>
      <c r="U23" s="43" t="s">
        <v>2413</v>
      </c>
      <c r="V23" s="43" t="s">
        <v>2414</v>
      </c>
      <c r="W23" s="43"/>
      <c r="X23" s="43"/>
      <c r="Y23" s="41" t="s">
        <v>2415</v>
      </c>
      <c r="Z23" s="41" t="s">
        <v>2420</v>
      </c>
    </row>
    <row r="24" spans="1:26" s="92" customFormat="1">
      <c r="A24" s="244">
        <v>22</v>
      </c>
      <c r="B24" s="38" t="s">
        <v>2416</v>
      </c>
      <c r="C24" s="49" t="s">
        <v>2417</v>
      </c>
      <c r="D24" s="41">
        <v>253</v>
      </c>
      <c r="E24" s="41"/>
      <c r="F24" s="41" t="s">
        <v>2409</v>
      </c>
      <c r="G24" s="41"/>
      <c r="H24" s="41" t="s">
        <v>35</v>
      </c>
      <c r="I24" s="41" t="s">
        <v>25</v>
      </c>
      <c r="J24" s="41" t="s">
        <v>23</v>
      </c>
      <c r="K24" s="41" t="s">
        <v>1039</v>
      </c>
      <c r="L24" s="43" t="s">
        <v>2410</v>
      </c>
      <c r="M24" s="43" t="s">
        <v>2411</v>
      </c>
      <c r="N24" s="41">
        <v>17</v>
      </c>
      <c r="O24" s="41" t="s">
        <v>1074</v>
      </c>
      <c r="P24" s="41">
        <v>2568</v>
      </c>
      <c r="Q24" s="41">
        <v>16</v>
      </c>
      <c r="R24" s="41" t="s">
        <v>1074</v>
      </c>
      <c r="S24" s="41">
        <v>2571</v>
      </c>
      <c r="T24" s="41" t="s">
        <v>2422</v>
      </c>
      <c r="U24" s="43" t="s">
        <v>2418</v>
      </c>
      <c r="V24" s="43" t="s">
        <v>2419</v>
      </c>
      <c r="W24" s="43"/>
      <c r="X24" s="43"/>
      <c r="Y24" s="41" t="s">
        <v>2421</v>
      </c>
      <c r="Z24" s="41" t="s">
        <v>2420</v>
      </c>
    </row>
    <row r="25" spans="1:26" s="92" customFormat="1" ht="21">
      <c r="A25" s="41">
        <v>23</v>
      </c>
      <c r="B25" s="38" t="s">
        <v>2423</v>
      </c>
      <c r="C25" s="49" t="s">
        <v>2424</v>
      </c>
      <c r="D25" s="41">
        <v>253</v>
      </c>
      <c r="E25" s="41"/>
      <c r="F25" s="41" t="s">
        <v>2409</v>
      </c>
      <c r="G25" s="41"/>
      <c r="H25" s="41" t="s">
        <v>35</v>
      </c>
      <c r="I25" s="41" t="s">
        <v>25</v>
      </c>
      <c r="J25" s="41" t="s">
        <v>23</v>
      </c>
      <c r="K25" s="41" t="s">
        <v>1039</v>
      </c>
      <c r="L25" s="43" t="s">
        <v>2410</v>
      </c>
      <c r="M25" s="43" t="s">
        <v>2411</v>
      </c>
      <c r="N25" s="41">
        <v>17</v>
      </c>
      <c r="O25" s="41" t="s">
        <v>1074</v>
      </c>
      <c r="P25" s="41">
        <v>2568</v>
      </c>
      <c r="Q25" s="41">
        <v>16</v>
      </c>
      <c r="R25" s="41" t="s">
        <v>1074</v>
      </c>
      <c r="S25" s="41">
        <v>2571</v>
      </c>
      <c r="T25" s="41" t="s">
        <v>2425</v>
      </c>
      <c r="U25" s="39" t="s">
        <v>2426</v>
      </c>
      <c r="V25" s="20" t="s">
        <v>2427</v>
      </c>
      <c r="W25" s="43"/>
      <c r="X25" s="43"/>
      <c r="Y25" s="41" t="s">
        <v>2428</v>
      </c>
      <c r="Z25" s="41" t="s">
        <v>2420</v>
      </c>
    </row>
    <row r="26" spans="1:26" s="92" customFormat="1" ht="21">
      <c r="A26" s="41">
        <v>24</v>
      </c>
      <c r="B26" s="38" t="s">
        <v>2429</v>
      </c>
      <c r="C26" s="49" t="s">
        <v>2430</v>
      </c>
      <c r="D26" s="41">
        <v>253</v>
      </c>
      <c r="E26" s="41"/>
      <c r="F26" s="41" t="s">
        <v>2409</v>
      </c>
      <c r="G26" s="41"/>
      <c r="H26" s="41" t="s">
        <v>35</v>
      </c>
      <c r="I26" s="41" t="s">
        <v>25</v>
      </c>
      <c r="J26" s="41" t="s">
        <v>23</v>
      </c>
      <c r="K26" s="41" t="s">
        <v>1043</v>
      </c>
      <c r="L26" s="43" t="s">
        <v>2410</v>
      </c>
      <c r="M26" s="43" t="s">
        <v>2411</v>
      </c>
      <c r="N26" s="41">
        <v>17</v>
      </c>
      <c r="O26" s="41" t="s">
        <v>1074</v>
      </c>
      <c r="P26" s="41">
        <v>2568</v>
      </c>
      <c r="Q26" s="41">
        <v>16</v>
      </c>
      <c r="R26" s="41" t="s">
        <v>1074</v>
      </c>
      <c r="S26" s="41">
        <v>2571</v>
      </c>
      <c r="T26" s="41" t="s">
        <v>2431</v>
      </c>
      <c r="U26" s="39" t="s">
        <v>2432</v>
      </c>
      <c r="V26" s="20" t="s">
        <v>2433</v>
      </c>
      <c r="W26" s="43"/>
      <c r="X26" s="43"/>
      <c r="Y26" s="41" t="s">
        <v>2434</v>
      </c>
      <c r="Z26" s="41" t="s">
        <v>2420</v>
      </c>
    </row>
    <row r="27" spans="1:26" s="92" customFormat="1" ht="21">
      <c r="A27" s="244">
        <v>25</v>
      </c>
      <c r="B27" s="38" t="s">
        <v>2435</v>
      </c>
      <c r="C27" s="49" t="s">
        <v>2436</v>
      </c>
      <c r="D27" s="41">
        <v>253</v>
      </c>
      <c r="E27" s="41"/>
      <c r="F27" s="41" t="s">
        <v>2409</v>
      </c>
      <c r="G27" s="41"/>
      <c r="H27" s="41" t="s">
        <v>35</v>
      </c>
      <c r="I27" s="41" t="s">
        <v>25</v>
      </c>
      <c r="J27" s="41" t="s">
        <v>23</v>
      </c>
      <c r="K27" s="41" t="s">
        <v>1039</v>
      </c>
      <c r="L27" s="43" t="s">
        <v>2410</v>
      </c>
      <c r="M27" s="43" t="s">
        <v>2411</v>
      </c>
      <c r="N27" s="41">
        <v>17</v>
      </c>
      <c r="O27" s="41" t="s">
        <v>1074</v>
      </c>
      <c r="P27" s="41">
        <v>2568</v>
      </c>
      <c r="Q27" s="41">
        <v>16</v>
      </c>
      <c r="R27" s="41" t="s">
        <v>1074</v>
      </c>
      <c r="S27" s="41">
        <v>2571</v>
      </c>
      <c r="T27" s="41" t="s">
        <v>2437</v>
      </c>
      <c r="U27" s="39" t="s">
        <v>2438</v>
      </c>
      <c r="V27" s="20" t="s">
        <v>2439</v>
      </c>
      <c r="W27" s="43"/>
      <c r="X27" s="43"/>
      <c r="Y27" s="41" t="s">
        <v>2440</v>
      </c>
      <c r="Z27" s="41" t="s">
        <v>2420</v>
      </c>
    </row>
    <row r="28" spans="1:26" s="92" customFormat="1" ht="21">
      <c r="A28" s="41">
        <v>26</v>
      </c>
      <c r="B28" s="38" t="s">
        <v>2441</v>
      </c>
      <c r="C28" s="49" t="s">
        <v>2442</v>
      </c>
      <c r="D28" s="41" t="s">
        <v>2443</v>
      </c>
      <c r="E28" s="41">
        <v>1</v>
      </c>
      <c r="F28" s="41" t="s">
        <v>89</v>
      </c>
      <c r="G28" s="41"/>
      <c r="H28" s="41" t="s">
        <v>89</v>
      </c>
      <c r="I28" s="41" t="s">
        <v>2444</v>
      </c>
      <c r="J28" s="41" t="s">
        <v>23</v>
      </c>
      <c r="K28" s="41" t="s">
        <v>2445</v>
      </c>
      <c r="L28" s="43" t="s">
        <v>2410</v>
      </c>
      <c r="M28" s="43" t="s">
        <v>2411</v>
      </c>
      <c r="N28" s="41">
        <v>17</v>
      </c>
      <c r="O28" s="41" t="s">
        <v>1074</v>
      </c>
      <c r="P28" s="41">
        <v>2568</v>
      </c>
      <c r="Q28" s="41">
        <v>16</v>
      </c>
      <c r="R28" s="41" t="s">
        <v>1074</v>
      </c>
      <c r="S28" s="41">
        <v>2571</v>
      </c>
      <c r="T28" s="41" t="s">
        <v>2446</v>
      </c>
      <c r="U28" s="20" t="s">
        <v>2447</v>
      </c>
      <c r="V28" s="20" t="s">
        <v>2448</v>
      </c>
      <c r="W28" s="43"/>
      <c r="X28" s="43"/>
      <c r="Y28" s="41" t="s">
        <v>2449</v>
      </c>
      <c r="Z28" s="41"/>
    </row>
    <row r="29" spans="1:26" s="92" customFormat="1" ht="21">
      <c r="A29" s="41">
        <v>27</v>
      </c>
      <c r="B29" s="38" t="s">
        <v>2450</v>
      </c>
      <c r="C29" s="49" t="s">
        <v>2451</v>
      </c>
      <c r="D29" s="41">
        <v>32</v>
      </c>
      <c r="E29" s="41"/>
      <c r="F29" s="41" t="s">
        <v>2452</v>
      </c>
      <c r="G29" s="41"/>
      <c r="H29" s="41" t="s">
        <v>59</v>
      </c>
      <c r="I29" s="41" t="s">
        <v>2444</v>
      </c>
      <c r="J29" s="41" t="s">
        <v>23</v>
      </c>
      <c r="K29" s="41" t="s">
        <v>2445</v>
      </c>
      <c r="L29" s="43" t="s">
        <v>2410</v>
      </c>
      <c r="M29" s="43" t="s">
        <v>2411</v>
      </c>
      <c r="N29" s="41">
        <v>17</v>
      </c>
      <c r="O29" s="41" t="s">
        <v>1074</v>
      </c>
      <c r="P29" s="41">
        <v>2568</v>
      </c>
      <c r="Q29" s="41">
        <v>16</v>
      </c>
      <c r="R29" s="41" t="s">
        <v>1074</v>
      </c>
      <c r="S29" s="41">
        <v>2571</v>
      </c>
      <c r="T29" s="41" t="s">
        <v>2453</v>
      </c>
      <c r="U29" s="20" t="s">
        <v>2454</v>
      </c>
      <c r="V29" s="20" t="s">
        <v>2455</v>
      </c>
      <c r="W29" s="43"/>
      <c r="X29" s="43"/>
      <c r="Y29" s="41" t="s">
        <v>2456</v>
      </c>
      <c r="Z29" s="41"/>
    </row>
    <row r="30" spans="1:26" s="257" customFormat="1" ht="21">
      <c r="A30" s="244">
        <v>28</v>
      </c>
      <c r="B30" s="19" t="s">
        <v>2457</v>
      </c>
      <c r="C30" s="78" t="s">
        <v>2458</v>
      </c>
      <c r="D30" s="21"/>
      <c r="E30" s="21">
        <v>6</v>
      </c>
      <c r="F30" s="21"/>
      <c r="G30" s="21"/>
      <c r="H30" s="21" t="s">
        <v>2459</v>
      </c>
      <c r="I30" s="21" t="s">
        <v>2444</v>
      </c>
      <c r="J30" s="21" t="s">
        <v>23</v>
      </c>
      <c r="K30" s="21" t="s">
        <v>2445</v>
      </c>
      <c r="L30" s="20" t="s">
        <v>2410</v>
      </c>
      <c r="M30" s="20" t="s">
        <v>2411</v>
      </c>
      <c r="N30" s="21">
        <v>17</v>
      </c>
      <c r="O30" s="21" t="s">
        <v>1074</v>
      </c>
      <c r="P30" s="21">
        <v>2568</v>
      </c>
      <c r="Q30" s="21">
        <v>16</v>
      </c>
      <c r="R30" s="21" t="s">
        <v>1074</v>
      </c>
      <c r="S30" s="21">
        <v>2571</v>
      </c>
      <c r="T30" s="21" t="s">
        <v>2460</v>
      </c>
      <c r="U30" s="20" t="s">
        <v>2461</v>
      </c>
      <c r="V30" s="20" t="s">
        <v>2462</v>
      </c>
      <c r="W30" s="20"/>
      <c r="X30" s="20"/>
      <c r="Y30" s="21" t="s">
        <v>2463</v>
      </c>
      <c r="Z30" s="21"/>
    </row>
    <row r="31" spans="1:26" s="92" customFormat="1" ht="21">
      <c r="A31" s="41">
        <v>29</v>
      </c>
      <c r="B31" s="38" t="s">
        <v>2464</v>
      </c>
      <c r="C31" s="49" t="s">
        <v>2465</v>
      </c>
      <c r="D31" s="41">
        <v>253</v>
      </c>
      <c r="E31" s="41"/>
      <c r="F31" s="41" t="s">
        <v>2409</v>
      </c>
      <c r="G31" s="41"/>
      <c r="H31" s="41" t="s">
        <v>35</v>
      </c>
      <c r="I31" s="41" t="s">
        <v>25</v>
      </c>
      <c r="J31" s="41" t="s">
        <v>23</v>
      </c>
      <c r="K31" s="41" t="s">
        <v>1041</v>
      </c>
      <c r="L31" s="43" t="s">
        <v>2410</v>
      </c>
      <c r="M31" s="43" t="s">
        <v>2411</v>
      </c>
      <c r="N31" s="41">
        <v>17</v>
      </c>
      <c r="O31" s="41" t="s">
        <v>1074</v>
      </c>
      <c r="P31" s="41">
        <v>2568</v>
      </c>
      <c r="Q31" s="41">
        <v>16</v>
      </c>
      <c r="R31" s="41" t="s">
        <v>1074</v>
      </c>
      <c r="S31" s="41">
        <v>2571</v>
      </c>
      <c r="T31" s="21" t="s">
        <v>2466</v>
      </c>
      <c r="U31" s="39" t="s">
        <v>2467</v>
      </c>
      <c r="V31" s="20" t="s">
        <v>2468</v>
      </c>
      <c r="W31" s="43"/>
      <c r="X31" s="43"/>
      <c r="Y31" s="41" t="s">
        <v>2469</v>
      </c>
      <c r="Z31" s="41" t="s">
        <v>2420</v>
      </c>
    </row>
    <row r="32" spans="1:26" s="92" customFormat="1" ht="21">
      <c r="A32" s="41">
        <v>30</v>
      </c>
      <c r="B32" s="38" t="s">
        <v>2470</v>
      </c>
      <c r="C32" s="49" t="s">
        <v>2471</v>
      </c>
      <c r="D32" s="41">
        <v>253</v>
      </c>
      <c r="E32" s="41"/>
      <c r="F32" s="41" t="s">
        <v>2409</v>
      </c>
      <c r="G32" s="41"/>
      <c r="H32" s="41" t="s">
        <v>35</v>
      </c>
      <c r="I32" s="41" t="s">
        <v>25</v>
      </c>
      <c r="J32" s="41" t="s">
        <v>23</v>
      </c>
      <c r="K32" s="41" t="s">
        <v>2472</v>
      </c>
      <c r="L32" s="43" t="s">
        <v>2410</v>
      </c>
      <c r="M32" s="43" t="s">
        <v>2411</v>
      </c>
      <c r="N32" s="41">
        <v>17</v>
      </c>
      <c r="O32" s="41" t="s">
        <v>1074</v>
      </c>
      <c r="P32" s="41">
        <v>2568</v>
      </c>
      <c r="Q32" s="41">
        <v>16</v>
      </c>
      <c r="R32" s="41" t="s">
        <v>1074</v>
      </c>
      <c r="S32" s="41">
        <v>2571</v>
      </c>
      <c r="T32" s="41" t="s">
        <v>2473</v>
      </c>
      <c r="U32" s="31" t="s">
        <v>2474</v>
      </c>
      <c r="V32" s="31" t="s">
        <v>2475</v>
      </c>
      <c r="W32" s="43"/>
      <c r="X32" s="43"/>
      <c r="Y32" s="41" t="s">
        <v>2476</v>
      </c>
      <c r="Z32" s="41" t="s">
        <v>2420</v>
      </c>
    </row>
    <row r="33" spans="1:26" s="92" customFormat="1" ht="21">
      <c r="A33" s="244">
        <v>31</v>
      </c>
      <c r="B33" s="38" t="s">
        <v>2477</v>
      </c>
      <c r="C33" s="49" t="s">
        <v>2478</v>
      </c>
      <c r="D33" s="41">
        <v>253</v>
      </c>
      <c r="E33" s="41"/>
      <c r="F33" s="41" t="s">
        <v>2409</v>
      </c>
      <c r="G33" s="41"/>
      <c r="H33" s="41" t="s">
        <v>35</v>
      </c>
      <c r="I33" s="41" t="s">
        <v>25</v>
      </c>
      <c r="J33" s="41" t="s">
        <v>23</v>
      </c>
      <c r="K33" s="41" t="s">
        <v>2472</v>
      </c>
      <c r="L33" s="43" t="s">
        <v>2410</v>
      </c>
      <c r="M33" s="43" t="s">
        <v>2411</v>
      </c>
      <c r="N33" s="41">
        <v>17</v>
      </c>
      <c r="O33" s="41" t="s">
        <v>1074</v>
      </c>
      <c r="P33" s="41">
        <v>2568</v>
      </c>
      <c r="Q33" s="41">
        <v>16</v>
      </c>
      <c r="R33" s="41" t="s">
        <v>1074</v>
      </c>
      <c r="S33" s="41">
        <v>2571</v>
      </c>
      <c r="T33" s="41" t="s">
        <v>2479</v>
      </c>
      <c r="U33" s="31" t="s">
        <v>2480</v>
      </c>
      <c r="V33" s="31" t="s">
        <v>2481</v>
      </c>
      <c r="W33" s="43"/>
      <c r="X33" s="43"/>
      <c r="Y33" s="41" t="s">
        <v>2482</v>
      </c>
      <c r="Z33" s="41" t="s">
        <v>2420</v>
      </c>
    </row>
    <row r="34" spans="1:26" s="92" customFormat="1" ht="21">
      <c r="A34" s="41">
        <v>32</v>
      </c>
      <c r="B34" s="159" t="s">
        <v>2483</v>
      </c>
      <c r="C34" s="221" t="s">
        <v>2484</v>
      </c>
      <c r="D34" s="41">
        <v>253</v>
      </c>
      <c r="E34" s="41"/>
      <c r="F34" s="41" t="s">
        <v>2409</v>
      </c>
      <c r="G34" s="41"/>
      <c r="H34" s="41" t="s">
        <v>35</v>
      </c>
      <c r="I34" s="41" t="s">
        <v>25</v>
      </c>
      <c r="J34" s="41" t="s">
        <v>23</v>
      </c>
      <c r="K34" s="41" t="s">
        <v>2472</v>
      </c>
      <c r="L34" s="43" t="s">
        <v>2410</v>
      </c>
      <c r="M34" s="43" t="s">
        <v>2411</v>
      </c>
      <c r="N34" s="41">
        <v>17</v>
      </c>
      <c r="O34" s="41" t="s">
        <v>1074</v>
      </c>
      <c r="P34" s="41">
        <v>2568</v>
      </c>
      <c r="Q34" s="41">
        <v>16</v>
      </c>
      <c r="R34" s="41" t="s">
        <v>1074</v>
      </c>
      <c r="S34" s="41">
        <v>2571</v>
      </c>
      <c r="T34" s="41" t="s">
        <v>2485</v>
      </c>
      <c r="U34" s="31" t="s">
        <v>2486</v>
      </c>
      <c r="V34" s="31" t="s">
        <v>2487</v>
      </c>
      <c r="W34" s="43"/>
      <c r="X34" s="43"/>
      <c r="Y34" s="41" t="s">
        <v>2488</v>
      </c>
      <c r="Z34" s="41" t="s">
        <v>2420</v>
      </c>
    </row>
    <row r="35" spans="1:26" s="92" customFormat="1" ht="21">
      <c r="A35" s="41">
        <v>33</v>
      </c>
      <c r="B35" s="159" t="s">
        <v>2489</v>
      </c>
      <c r="C35" s="221" t="s">
        <v>2490</v>
      </c>
      <c r="D35" s="41">
        <v>253</v>
      </c>
      <c r="E35" s="41"/>
      <c r="F35" s="41" t="s">
        <v>2409</v>
      </c>
      <c r="G35" s="41"/>
      <c r="H35" s="41" t="s">
        <v>35</v>
      </c>
      <c r="I35" s="41" t="s">
        <v>25</v>
      </c>
      <c r="J35" s="41" t="s">
        <v>23</v>
      </c>
      <c r="K35" s="41" t="s">
        <v>1039</v>
      </c>
      <c r="L35" s="43" t="s">
        <v>2410</v>
      </c>
      <c r="M35" s="43" t="s">
        <v>2411</v>
      </c>
      <c r="N35" s="41">
        <v>17</v>
      </c>
      <c r="O35" s="41" t="s">
        <v>1074</v>
      </c>
      <c r="P35" s="41">
        <v>2568</v>
      </c>
      <c r="Q35" s="41">
        <v>16</v>
      </c>
      <c r="R35" s="41" t="s">
        <v>1074</v>
      </c>
      <c r="S35" s="41">
        <v>2571</v>
      </c>
      <c r="T35" s="41" t="s">
        <v>2491</v>
      </c>
      <c r="U35" s="31" t="s">
        <v>2492</v>
      </c>
      <c r="V35" s="31" t="s">
        <v>2493</v>
      </c>
      <c r="W35" s="43"/>
      <c r="X35" s="43"/>
      <c r="Y35" s="41" t="s">
        <v>2494</v>
      </c>
      <c r="Z35" s="41" t="s">
        <v>2420</v>
      </c>
    </row>
    <row r="36" spans="1:26" s="92" customFormat="1" ht="21">
      <c r="A36" s="244">
        <v>34</v>
      </c>
      <c r="B36" s="159" t="s">
        <v>2495</v>
      </c>
      <c r="C36" s="221" t="s">
        <v>2496</v>
      </c>
      <c r="D36" s="41">
        <v>253</v>
      </c>
      <c r="E36" s="41"/>
      <c r="F36" s="41" t="s">
        <v>2409</v>
      </c>
      <c r="G36" s="41"/>
      <c r="H36" s="41" t="s">
        <v>35</v>
      </c>
      <c r="I36" s="41" t="s">
        <v>25</v>
      </c>
      <c r="J36" s="41" t="s">
        <v>23</v>
      </c>
      <c r="K36" s="41" t="s">
        <v>1039</v>
      </c>
      <c r="L36" s="43" t="s">
        <v>2410</v>
      </c>
      <c r="M36" s="43" t="s">
        <v>2411</v>
      </c>
      <c r="N36" s="41">
        <v>17</v>
      </c>
      <c r="O36" s="41" t="s">
        <v>1074</v>
      </c>
      <c r="P36" s="41">
        <v>2568</v>
      </c>
      <c r="Q36" s="41">
        <v>16</v>
      </c>
      <c r="R36" s="41" t="s">
        <v>1074</v>
      </c>
      <c r="S36" s="41">
        <v>2571</v>
      </c>
      <c r="T36" s="41" t="s">
        <v>2497</v>
      </c>
      <c r="U36" s="31" t="s">
        <v>2498</v>
      </c>
      <c r="V36" s="31" t="s">
        <v>2499</v>
      </c>
      <c r="W36" s="43"/>
      <c r="X36" s="43"/>
      <c r="Y36" s="41" t="s">
        <v>2500</v>
      </c>
      <c r="Z36" s="41" t="s">
        <v>2420</v>
      </c>
    </row>
    <row r="37" spans="1:26" s="92" customFormat="1" ht="21">
      <c r="A37" s="41">
        <v>35</v>
      </c>
      <c r="B37" s="159" t="s">
        <v>2501</v>
      </c>
      <c r="C37" s="221" t="s">
        <v>2502</v>
      </c>
      <c r="D37" s="41">
        <v>253</v>
      </c>
      <c r="E37" s="41"/>
      <c r="F37" s="41" t="s">
        <v>2409</v>
      </c>
      <c r="G37" s="41"/>
      <c r="H37" s="41" t="s">
        <v>35</v>
      </c>
      <c r="I37" s="41" t="s">
        <v>25</v>
      </c>
      <c r="J37" s="41" t="s">
        <v>23</v>
      </c>
      <c r="K37" s="41" t="s">
        <v>1039</v>
      </c>
      <c r="L37" s="43" t="s">
        <v>2410</v>
      </c>
      <c r="M37" s="43" t="s">
        <v>2411</v>
      </c>
      <c r="N37" s="41">
        <v>17</v>
      </c>
      <c r="O37" s="41" t="s">
        <v>1074</v>
      </c>
      <c r="P37" s="41">
        <v>2568</v>
      </c>
      <c r="Q37" s="41">
        <v>16</v>
      </c>
      <c r="R37" s="41" t="s">
        <v>1074</v>
      </c>
      <c r="S37" s="41">
        <v>2571</v>
      </c>
      <c r="T37" s="41" t="s">
        <v>2503</v>
      </c>
      <c r="U37" s="31" t="s">
        <v>2504</v>
      </c>
      <c r="V37" s="31" t="s">
        <v>2505</v>
      </c>
      <c r="W37" s="43"/>
      <c r="X37" s="43"/>
      <c r="Y37" s="41" t="s">
        <v>2428</v>
      </c>
      <c r="Z37" s="41" t="s">
        <v>2420</v>
      </c>
    </row>
    <row r="38" spans="1:26" s="92" customFormat="1" ht="21">
      <c r="A38" s="41">
        <v>36</v>
      </c>
      <c r="B38" s="159" t="s">
        <v>2506</v>
      </c>
      <c r="C38" s="221" t="s">
        <v>2507</v>
      </c>
      <c r="D38" s="41">
        <v>253</v>
      </c>
      <c r="E38" s="41"/>
      <c r="F38" s="41" t="s">
        <v>2409</v>
      </c>
      <c r="G38" s="41"/>
      <c r="H38" s="41" t="s">
        <v>35</v>
      </c>
      <c r="I38" s="41" t="s">
        <v>25</v>
      </c>
      <c r="J38" s="41" t="s">
        <v>23</v>
      </c>
      <c r="K38" s="41" t="s">
        <v>1039</v>
      </c>
      <c r="L38" s="43" t="s">
        <v>2410</v>
      </c>
      <c r="M38" s="43" t="s">
        <v>2411</v>
      </c>
      <c r="N38" s="41">
        <v>17</v>
      </c>
      <c r="O38" s="41" t="s">
        <v>1074</v>
      </c>
      <c r="P38" s="41">
        <v>2568</v>
      </c>
      <c r="Q38" s="41">
        <v>16</v>
      </c>
      <c r="R38" s="41" t="s">
        <v>1074</v>
      </c>
      <c r="S38" s="41">
        <v>2571</v>
      </c>
      <c r="T38" s="41" t="s">
        <v>2508</v>
      </c>
      <c r="U38" s="31" t="s">
        <v>2509</v>
      </c>
      <c r="V38" s="31" t="s">
        <v>2510</v>
      </c>
      <c r="W38" s="43"/>
      <c r="X38" s="43"/>
      <c r="Y38" s="41" t="s">
        <v>2511</v>
      </c>
      <c r="Z38" s="41" t="s">
        <v>2420</v>
      </c>
    </row>
    <row r="39" spans="1:26" s="92" customFormat="1" ht="21">
      <c r="A39" s="244">
        <v>37</v>
      </c>
      <c r="B39" s="158" t="s">
        <v>2591</v>
      </c>
      <c r="C39" s="78" t="s">
        <v>2592</v>
      </c>
      <c r="D39" s="8" t="s">
        <v>2593</v>
      </c>
      <c r="E39" s="8">
        <v>7</v>
      </c>
      <c r="F39" s="20"/>
      <c r="H39" s="8" t="s">
        <v>66</v>
      </c>
      <c r="I39" s="8" t="s">
        <v>66</v>
      </c>
      <c r="J39" s="28" t="s">
        <v>23</v>
      </c>
      <c r="K39" s="41" t="s">
        <v>2547</v>
      </c>
      <c r="L39" s="269" t="s">
        <v>2588</v>
      </c>
      <c r="M39" s="74" t="s">
        <v>2589</v>
      </c>
      <c r="N39" s="41">
        <v>6</v>
      </c>
      <c r="O39" s="41" t="s">
        <v>1071</v>
      </c>
      <c r="P39" s="41">
        <v>2568</v>
      </c>
      <c r="Q39" s="41">
        <v>5</v>
      </c>
      <c r="R39" s="41" t="s">
        <v>1071</v>
      </c>
      <c r="S39" s="41">
        <v>2571</v>
      </c>
      <c r="T39" s="33" t="s">
        <v>2594</v>
      </c>
      <c r="U39" s="39" t="s">
        <v>2595</v>
      </c>
      <c r="V39" s="20" t="s">
        <v>2596</v>
      </c>
      <c r="W39" s="43"/>
      <c r="X39" s="43"/>
      <c r="Y39" s="41" t="s">
        <v>2597</v>
      </c>
      <c r="Z39" s="41"/>
    </row>
    <row r="40" spans="1:26" s="92" customFormat="1" ht="21">
      <c r="A40" s="41">
        <v>38</v>
      </c>
      <c r="B40" s="221" t="s">
        <v>2598</v>
      </c>
      <c r="C40" s="78" t="s">
        <v>2599</v>
      </c>
      <c r="D40" s="41"/>
      <c r="E40" s="41"/>
      <c r="F40" s="41"/>
      <c r="G40" s="41"/>
      <c r="H40" s="8" t="s">
        <v>35</v>
      </c>
      <c r="I40" s="8" t="s">
        <v>25</v>
      </c>
      <c r="J40" s="28" t="s">
        <v>23</v>
      </c>
      <c r="K40" s="41" t="s">
        <v>2445</v>
      </c>
      <c r="L40" s="269" t="s">
        <v>2588</v>
      </c>
      <c r="M40" s="74" t="s">
        <v>2589</v>
      </c>
      <c r="N40" s="41">
        <v>6</v>
      </c>
      <c r="O40" s="41" t="s">
        <v>1071</v>
      </c>
      <c r="P40" s="41">
        <v>2568</v>
      </c>
      <c r="Q40" s="41">
        <v>5</v>
      </c>
      <c r="R40" s="41" t="s">
        <v>1071</v>
      </c>
      <c r="S40" s="41">
        <v>2571</v>
      </c>
      <c r="T40" s="33" t="s">
        <v>2600</v>
      </c>
      <c r="U40" s="20" t="s">
        <v>2601</v>
      </c>
      <c r="V40" s="20" t="s">
        <v>2602</v>
      </c>
      <c r="W40" s="43"/>
      <c r="X40" s="43"/>
      <c r="Y40" s="41" t="s">
        <v>2603</v>
      </c>
      <c r="Z40" s="41"/>
    </row>
    <row r="41" spans="1:26" s="92" customFormat="1" ht="21">
      <c r="A41" s="41">
        <v>39</v>
      </c>
      <c r="B41" s="221" t="s">
        <v>2604</v>
      </c>
      <c r="C41" s="78" t="s">
        <v>2605</v>
      </c>
      <c r="D41" s="8" t="s">
        <v>2606</v>
      </c>
      <c r="E41" s="8">
        <v>10</v>
      </c>
      <c r="F41" s="20"/>
      <c r="G41" s="8"/>
      <c r="H41" s="8" t="s">
        <v>66</v>
      </c>
      <c r="I41" s="8" t="s">
        <v>66</v>
      </c>
      <c r="J41" s="28" t="s">
        <v>23</v>
      </c>
      <c r="K41" s="41" t="s">
        <v>2445</v>
      </c>
      <c r="L41" s="269" t="s">
        <v>2588</v>
      </c>
      <c r="M41" s="74" t="s">
        <v>2589</v>
      </c>
      <c r="N41" s="41">
        <v>6</v>
      </c>
      <c r="O41" s="41" t="s">
        <v>1071</v>
      </c>
      <c r="P41" s="41">
        <v>2568</v>
      </c>
      <c r="Q41" s="41">
        <v>5</v>
      </c>
      <c r="R41" s="41" t="s">
        <v>1071</v>
      </c>
      <c r="S41" s="41">
        <v>2571</v>
      </c>
      <c r="T41" s="28" t="s">
        <v>2607</v>
      </c>
      <c r="U41" s="20" t="s">
        <v>2608</v>
      </c>
      <c r="V41" s="20" t="s">
        <v>2609</v>
      </c>
      <c r="W41" s="43"/>
      <c r="X41" s="43"/>
      <c r="Y41" s="41" t="s">
        <v>2610</v>
      </c>
      <c r="Z41" s="41"/>
    </row>
    <row r="42" spans="1:26" s="92" customFormat="1" ht="21">
      <c r="A42" s="244">
        <v>40</v>
      </c>
      <c r="B42" s="221" t="s">
        <v>2611</v>
      </c>
      <c r="C42" s="78" t="s">
        <v>2612</v>
      </c>
      <c r="D42" s="41"/>
      <c r="E42" s="41"/>
      <c r="F42" s="41"/>
      <c r="G42" s="41"/>
      <c r="H42" s="8" t="s">
        <v>35</v>
      </c>
      <c r="I42" s="8" t="s">
        <v>25</v>
      </c>
      <c r="J42" s="28" t="s">
        <v>23</v>
      </c>
      <c r="K42" s="41" t="s">
        <v>1041</v>
      </c>
      <c r="L42" s="269" t="s">
        <v>2588</v>
      </c>
      <c r="M42" s="74" t="s">
        <v>2589</v>
      </c>
      <c r="N42" s="41">
        <v>6</v>
      </c>
      <c r="O42" s="41" t="s">
        <v>1071</v>
      </c>
      <c r="P42" s="41">
        <v>2568</v>
      </c>
      <c r="Q42" s="41">
        <v>5</v>
      </c>
      <c r="R42" s="41" t="s">
        <v>1071</v>
      </c>
      <c r="S42" s="41">
        <v>2571</v>
      </c>
      <c r="T42" s="33" t="s">
        <v>2613</v>
      </c>
      <c r="U42" s="20" t="s">
        <v>2614</v>
      </c>
      <c r="V42" s="20" t="s">
        <v>2615</v>
      </c>
      <c r="W42" s="43"/>
      <c r="X42" s="43"/>
      <c r="Y42" s="41" t="s">
        <v>2616</v>
      </c>
      <c r="Z42" s="41"/>
    </row>
    <row r="43" spans="1:26" s="92" customFormat="1" ht="21">
      <c r="A43" s="41">
        <v>41</v>
      </c>
      <c r="B43" s="35" t="s">
        <v>2617</v>
      </c>
      <c r="C43" s="78" t="s">
        <v>2618</v>
      </c>
      <c r="D43" s="41"/>
      <c r="E43" s="41"/>
      <c r="F43" s="41"/>
      <c r="G43" s="41"/>
      <c r="H43" s="8" t="s">
        <v>35</v>
      </c>
      <c r="I43" s="8" t="s">
        <v>25</v>
      </c>
      <c r="J43" s="28" t="s">
        <v>23</v>
      </c>
      <c r="K43" s="41" t="s">
        <v>2445</v>
      </c>
      <c r="L43" s="269" t="s">
        <v>2588</v>
      </c>
      <c r="M43" s="74" t="s">
        <v>2589</v>
      </c>
      <c r="N43" s="41">
        <v>6</v>
      </c>
      <c r="O43" s="41" t="s">
        <v>1071</v>
      </c>
      <c r="P43" s="41">
        <v>2568</v>
      </c>
      <c r="Q43" s="41">
        <v>5</v>
      </c>
      <c r="R43" s="41" t="s">
        <v>1071</v>
      </c>
      <c r="S43" s="41">
        <v>2571</v>
      </c>
      <c r="T43" s="33" t="s">
        <v>2619</v>
      </c>
      <c r="U43" s="39" t="s">
        <v>2620</v>
      </c>
      <c r="V43" s="20" t="s">
        <v>2621</v>
      </c>
      <c r="W43" s="43"/>
      <c r="X43" s="43"/>
      <c r="Y43" s="41" t="s">
        <v>2463</v>
      </c>
      <c r="Z43" s="41"/>
    </row>
    <row r="44" spans="1:26" s="92" customFormat="1" ht="21">
      <c r="A44" s="41">
        <v>42</v>
      </c>
      <c r="B44" s="35" t="s">
        <v>2622</v>
      </c>
      <c r="C44" s="78" t="s">
        <v>2623</v>
      </c>
      <c r="D44" s="41"/>
      <c r="E44" s="41"/>
      <c r="F44" s="41"/>
      <c r="G44" s="20" t="s">
        <v>2627</v>
      </c>
      <c r="H44" s="8" t="s">
        <v>35</v>
      </c>
      <c r="I44" s="8" t="s">
        <v>25</v>
      </c>
      <c r="J44" s="28" t="s">
        <v>23</v>
      </c>
      <c r="K44" s="41" t="s">
        <v>1041</v>
      </c>
      <c r="L44" s="269" t="s">
        <v>2588</v>
      </c>
      <c r="M44" s="74" t="s">
        <v>2589</v>
      </c>
      <c r="N44" s="41">
        <v>6</v>
      </c>
      <c r="O44" s="41" t="s">
        <v>1071</v>
      </c>
      <c r="P44" s="41">
        <v>2568</v>
      </c>
      <c r="Q44" s="41">
        <v>5</v>
      </c>
      <c r="R44" s="41" t="s">
        <v>1071</v>
      </c>
      <c r="S44" s="41">
        <v>2571</v>
      </c>
      <c r="T44" s="41" t="s">
        <v>2624</v>
      </c>
      <c r="U44" s="31" t="s">
        <v>2625</v>
      </c>
      <c r="V44" s="31" t="s">
        <v>2626</v>
      </c>
      <c r="W44" s="43"/>
      <c r="X44" s="43"/>
      <c r="Y44" s="41" t="s">
        <v>2634</v>
      </c>
      <c r="Z44" s="41"/>
    </row>
    <row r="45" spans="1:26" s="92" customFormat="1" ht="23.25">
      <c r="A45" s="244">
        <v>43</v>
      </c>
      <c r="B45" s="35" t="s">
        <v>2628</v>
      </c>
      <c r="C45" s="78" t="s">
        <v>2629</v>
      </c>
      <c r="D45" s="270">
        <v>37289</v>
      </c>
      <c r="E45" s="243"/>
      <c r="F45" s="243" t="s">
        <v>125</v>
      </c>
      <c r="G45" s="41"/>
      <c r="H45" s="8" t="s">
        <v>47</v>
      </c>
      <c r="I45" s="8" t="s">
        <v>47</v>
      </c>
      <c r="J45" s="28" t="s">
        <v>23</v>
      </c>
      <c r="K45" s="41" t="s">
        <v>2445</v>
      </c>
      <c r="L45" s="269" t="s">
        <v>2588</v>
      </c>
      <c r="M45" s="74" t="s">
        <v>2589</v>
      </c>
      <c r="N45" s="41">
        <v>6</v>
      </c>
      <c r="O45" s="41" t="s">
        <v>1071</v>
      </c>
      <c r="P45" s="41">
        <v>2568</v>
      </c>
      <c r="Q45" s="41">
        <v>5</v>
      </c>
      <c r="R45" s="41" t="s">
        <v>1071</v>
      </c>
      <c r="S45" s="41">
        <v>2571</v>
      </c>
      <c r="T45" s="28" t="s">
        <v>2630</v>
      </c>
      <c r="U45" s="31" t="s">
        <v>2631</v>
      </c>
      <c r="V45" s="31" t="s">
        <v>2632</v>
      </c>
      <c r="W45" s="43"/>
      <c r="X45" s="43"/>
      <c r="Y45" s="41" t="s">
        <v>2633</v>
      </c>
      <c r="Z45" s="41"/>
    </row>
    <row r="46" spans="1:26" s="92" customFormat="1" ht="23.25">
      <c r="A46" s="41">
        <v>44</v>
      </c>
      <c r="B46" s="35" t="s">
        <v>2635</v>
      </c>
      <c r="C46" s="78" t="s">
        <v>2636</v>
      </c>
      <c r="D46" s="243" t="s">
        <v>2637</v>
      </c>
      <c r="E46" s="243" t="s">
        <v>113</v>
      </c>
      <c r="F46" s="243"/>
      <c r="G46" s="41"/>
      <c r="H46" s="8" t="s">
        <v>47</v>
      </c>
      <c r="I46" s="8" t="s">
        <v>47</v>
      </c>
      <c r="J46" s="28" t="s">
        <v>23</v>
      </c>
      <c r="K46" s="41" t="s">
        <v>1039</v>
      </c>
      <c r="L46" s="269" t="s">
        <v>2588</v>
      </c>
      <c r="M46" s="74" t="s">
        <v>2589</v>
      </c>
      <c r="N46" s="41">
        <v>6</v>
      </c>
      <c r="O46" s="41" t="s">
        <v>1071</v>
      </c>
      <c r="P46" s="41">
        <v>2568</v>
      </c>
      <c r="Q46" s="41">
        <v>5</v>
      </c>
      <c r="R46" s="41" t="s">
        <v>1071</v>
      </c>
      <c r="S46" s="41">
        <v>2571</v>
      </c>
      <c r="T46" s="33" t="s">
        <v>2638</v>
      </c>
      <c r="U46" s="31" t="s">
        <v>2639</v>
      </c>
      <c r="V46" s="31" t="s">
        <v>2640</v>
      </c>
      <c r="W46" s="43"/>
      <c r="X46" s="43"/>
      <c r="Y46" s="41" t="s">
        <v>2641</v>
      </c>
      <c r="Z46" s="41"/>
    </row>
    <row r="47" spans="1:26" s="92" customFormat="1" ht="21">
      <c r="A47" s="41">
        <v>45</v>
      </c>
      <c r="B47" s="281" t="s">
        <v>2642</v>
      </c>
      <c r="C47" s="78" t="s">
        <v>2643</v>
      </c>
      <c r="D47" s="13" t="s">
        <v>2644</v>
      </c>
      <c r="E47" s="41"/>
      <c r="F47" s="260" t="s">
        <v>2645</v>
      </c>
      <c r="G47" s="41"/>
      <c r="H47" s="10" t="s">
        <v>35</v>
      </c>
      <c r="I47" s="10" t="s">
        <v>25</v>
      </c>
      <c r="J47" s="282" t="s">
        <v>23</v>
      </c>
      <c r="K47" s="41" t="s">
        <v>2445</v>
      </c>
      <c r="L47" s="275" t="s">
        <v>2588</v>
      </c>
      <c r="M47" s="43" t="s">
        <v>2589</v>
      </c>
      <c r="N47" s="41">
        <v>6</v>
      </c>
      <c r="O47" s="41" t="s">
        <v>1071</v>
      </c>
      <c r="P47" s="41">
        <v>2568</v>
      </c>
      <c r="Q47" s="41">
        <v>5</v>
      </c>
      <c r="R47" s="41" t="s">
        <v>1071</v>
      </c>
      <c r="S47" s="41">
        <v>2571</v>
      </c>
      <c r="T47" s="21" t="s">
        <v>2646</v>
      </c>
      <c r="U47" s="43"/>
      <c r="V47" s="283" t="s">
        <v>2647</v>
      </c>
      <c r="W47" s="43"/>
      <c r="X47" s="43"/>
      <c r="Y47" s="41" t="s">
        <v>2648</v>
      </c>
      <c r="Z47" s="41"/>
    </row>
    <row r="48" spans="1:26" s="92" customFormat="1">
      <c r="A48" s="244">
        <v>46</v>
      </c>
      <c r="B48" s="38" t="s">
        <v>2652</v>
      </c>
      <c r="C48" s="49" t="s">
        <v>2653</v>
      </c>
      <c r="D48" s="41" t="s">
        <v>2654</v>
      </c>
      <c r="E48" s="41"/>
      <c r="F48" s="41" t="s">
        <v>2655</v>
      </c>
      <c r="G48" s="41"/>
      <c r="H48" s="41" t="s">
        <v>35</v>
      </c>
      <c r="I48" s="41" t="s">
        <v>25</v>
      </c>
      <c r="J48" s="41" t="s">
        <v>23</v>
      </c>
      <c r="K48" s="41" t="s">
        <v>2445</v>
      </c>
      <c r="L48" s="43" t="s">
        <v>2656</v>
      </c>
      <c r="M48" s="43" t="s">
        <v>2657</v>
      </c>
      <c r="N48" s="41">
        <v>5</v>
      </c>
      <c r="O48" s="41" t="s">
        <v>1072</v>
      </c>
      <c r="P48" s="41">
        <v>2568</v>
      </c>
      <c r="Q48" s="41">
        <v>4</v>
      </c>
      <c r="R48" s="41" t="s">
        <v>1072</v>
      </c>
      <c r="S48" s="41">
        <v>2571</v>
      </c>
      <c r="T48" s="41" t="s">
        <v>2658</v>
      </c>
      <c r="U48" s="43" t="s">
        <v>2659</v>
      </c>
      <c r="V48" s="43" t="s">
        <v>2660</v>
      </c>
      <c r="W48" s="43"/>
      <c r="X48" s="43"/>
      <c r="Y48" s="41" t="s">
        <v>2661</v>
      </c>
      <c r="Z48" s="41"/>
    </row>
    <row r="49" spans="1:26" s="92" customFormat="1">
      <c r="A49" s="41">
        <v>47</v>
      </c>
      <c r="B49" s="38" t="s">
        <v>2662</v>
      </c>
      <c r="C49" s="49" t="s">
        <v>2663</v>
      </c>
      <c r="D49" s="41" t="s">
        <v>2664</v>
      </c>
      <c r="E49" s="41">
        <v>6</v>
      </c>
      <c r="F49" s="41"/>
      <c r="G49" s="41"/>
      <c r="H49" s="41" t="s">
        <v>2459</v>
      </c>
      <c r="I49" s="41" t="s">
        <v>2444</v>
      </c>
      <c r="J49" s="41" t="s">
        <v>23</v>
      </c>
      <c r="K49" s="41" t="s">
        <v>2445</v>
      </c>
      <c r="L49" s="43" t="s">
        <v>2656</v>
      </c>
      <c r="M49" s="43" t="s">
        <v>2657</v>
      </c>
      <c r="N49" s="41">
        <v>5</v>
      </c>
      <c r="O49" s="41" t="s">
        <v>1072</v>
      </c>
      <c r="P49" s="41">
        <v>2568</v>
      </c>
      <c r="Q49" s="41">
        <v>4</v>
      </c>
      <c r="R49" s="41" t="s">
        <v>1072</v>
      </c>
      <c r="S49" s="41">
        <v>2571</v>
      </c>
      <c r="T49" s="41" t="s">
        <v>2665</v>
      </c>
      <c r="U49" s="43" t="s">
        <v>2666</v>
      </c>
      <c r="V49" s="43" t="s">
        <v>2667</v>
      </c>
      <c r="W49" s="43"/>
      <c r="X49" s="43"/>
      <c r="Y49" s="41" t="s">
        <v>2668</v>
      </c>
      <c r="Z49" s="41"/>
    </row>
    <row r="50" spans="1:26" s="92" customFormat="1">
      <c r="A50" s="41">
        <v>48</v>
      </c>
      <c r="B50" s="38" t="s">
        <v>2680</v>
      </c>
      <c r="C50" s="49" t="s">
        <v>102</v>
      </c>
      <c r="D50" s="41" t="s">
        <v>1046</v>
      </c>
      <c r="E50" s="41" t="s">
        <v>217</v>
      </c>
      <c r="F50" s="41"/>
      <c r="G50" s="41"/>
      <c r="H50" s="41" t="s">
        <v>103</v>
      </c>
      <c r="I50" s="41" t="s">
        <v>25</v>
      </c>
      <c r="J50" s="41" t="s">
        <v>23</v>
      </c>
      <c r="K50" s="41" t="s">
        <v>1039</v>
      </c>
      <c r="L50" s="43" t="s">
        <v>2656</v>
      </c>
      <c r="M50" s="43" t="s">
        <v>2657</v>
      </c>
      <c r="N50" s="41">
        <v>5</v>
      </c>
      <c r="O50" s="41" t="s">
        <v>1072</v>
      </c>
      <c r="P50" s="41">
        <v>2568</v>
      </c>
      <c r="Q50" s="41">
        <v>4</v>
      </c>
      <c r="R50" s="41" t="s">
        <v>1072</v>
      </c>
      <c r="S50" s="41">
        <v>2571</v>
      </c>
      <c r="T50" s="41" t="s">
        <v>2681</v>
      </c>
      <c r="U50" s="43"/>
      <c r="V50" s="43"/>
      <c r="W50" s="43"/>
      <c r="X50" s="43"/>
      <c r="Y50" s="41" t="s">
        <v>2494</v>
      </c>
      <c r="Z50" s="41" t="s">
        <v>2682</v>
      </c>
    </row>
    <row r="51" spans="1:26" s="92" customFormat="1" ht="21">
      <c r="A51" s="41">
        <v>49</v>
      </c>
      <c r="B51" s="221" t="s">
        <v>2683</v>
      </c>
      <c r="C51" s="78" t="s">
        <v>2684</v>
      </c>
      <c r="D51" s="41">
        <v>216</v>
      </c>
      <c r="E51" s="41"/>
      <c r="F51" s="41" t="s">
        <v>2645</v>
      </c>
      <c r="H51" s="41" t="s">
        <v>35</v>
      </c>
      <c r="I51" s="41" t="s">
        <v>25</v>
      </c>
      <c r="J51" s="41" t="s">
        <v>23</v>
      </c>
      <c r="K51" s="41" t="s">
        <v>1039</v>
      </c>
      <c r="L51" s="43" t="s">
        <v>2685</v>
      </c>
      <c r="M51" s="43" t="s">
        <v>2686</v>
      </c>
      <c r="N51" s="41">
        <v>17</v>
      </c>
      <c r="O51" s="41" t="s">
        <v>1072</v>
      </c>
      <c r="P51" s="41">
        <v>2568</v>
      </c>
      <c r="Q51" s="41">
        <v>16</v>
      </c>
      <c r="R51" s="41" t="s">
        <v>1072</v>
      </c>
      <c r="S51" s="41">
        <v>2571</v>
      </c>
      <c r="T51" s="41" t="s">
        <v>2687</v>
      </c>
      <c r="U51" s="43" t="s">
        <v>2688</v>
      </c>
      <c r="V51" s="43" t="s">
        <v>2689</v>
      </c>
      <c r="W51" s="43"/>
      <c r="X51" s="43"/>
      <c r="Y51" s="41"/>
      <c r="Z51" s="41"/>
    </row>
    <row r="52" spans="1:26" s="92" customFormat="1">
      <c r="A52" s="41">
        <v>50</v>
      </c>
      <c r="B52" s="38" t="s">
        <v>2690</v>
      </c>
      <c r="C52" s="49" t="s">
        <v>2691</v>
      </c>
      <c r="D52" s="41"/>
      <c r="E52" s="41"/>
      <c r="F52" s="41" t="s">
        <v>2692</v>
      </c>
      <c r="G52" s="41"/>
      <c r="H52" s="41" t="s">
        <v>35</v>
      </c>
      <c r="I52" s="41" t="s">
        <v>25</v>
      </c>
      <c r="J52" s="41" t="s">
        <v>23</v>
      </c>
      <c r="K52" s="41" t="s">
        <v>1039</v>
      </c>
      <c r="L52" s="43" t="s">
        <v>2685</v>
      </c>
      <c r="M52" s="43" t="s">
        <v>2686</v>
      </c>
      <c r="N52" s="41">
        <v>17</v>
      </c>
      <c r="O52" s="41" t="s">
        <v>1072</v>
      </c>
      <c r="P52" s="41">
        <v>2568</v>
      </c>
      <c r="Q52" s="41">
        <v>16</v>
      </c>
      <c r="R52" s="41" t="s">
        <v>1072</v>
      </c>
      <c r="S52" s="41">
        <v>2571</v>
      </c>
      <c r="T52" s="41" t="s">
        <v>2693</v>
      </c>
      <c r="U52" s="43" t="s">
        <v>2694</v>
      </c>
      <c r="V52" s="43" t="s">
        <v>2695</v>
      </c>
      <c r="W52" s="43"/>
      <c r="X52" s="43"/>
      <c r="Y52" s="41"/>
      <c r="Z52" s="41"/>
    </row>
    <row r="53" spans="1:26" s="92" customFormat="1">
      <c r="A53" s="41">
        <v>51</v>
      </c>
      <c r="B53" s="38" t="s">
        <v>2696</v>
      </c>
      <c r="C53" s="49" t="s">
        <v>2697</v>
      </c>
      <c r="D53" s="41"/>
      <c r="E53" s="41"/>
      <c r="F53" s="41" t="s">
        <v>2692</v>
      </c>
      <c r="G53" s="41"/>
      <c r="H53" s="41" t="s">
        <v>35</v>
      </c>
      <c r="I53" s="41" t="s">
        <v>25</v>
      </c>
      <c r="J53" s="41" t="s">
        <v>23</v>
      </c>
      <c r="K53" s="41" t="s">
        <v>1039</v>
      </c>
      <c r="L53" s="43" t="s">
        <v>2685</v>
      </c>
      <c r="M53" s="43" t="s">
        <v>2686</v>
      </c>
      <c r="N53" s="41">
        <v>17</v>
      </c>
      <c r="O53" s="41" t="s">
        <v>1072</v>
      </c>
      <c r="P53" s="41">
        <v>2568</v>
      </c>
      <c r="Q53" s="41">
        <v>16</v>
      </c>
      <c r="R53" s="41" t="s">
        <v>1072</v>
      </c>
      <c r="S53" s="41">
        <v>2571</v>
      </c>
      <c r="T53" s="41" t="s">
        <v>2698</v>
      </c>
      <c r="U53" s="43" t="s">
        <v>2699</v>
      </c>
      <c r="V53" s="43" t="s">
        <v>2700</v>
      </c>
      <c r="W53" s="43"/>
      <c r="X53" s="43"/>
      <c r="Y53" s="41"/>
      <c r="Z53" s="41"/>
    </row>
    <row r="54" spans="1:26" s="92" customFormat="1">
      <c r="A54" s="41">
        <v>52</v>
      </c>
      <c r="B54" s="38" t="s">
        <v>2701</v>
      </c>
      <c r="C54" s="49" t="s">
        <v>2705</v>
      </c>
      <c r="D54" s="41"/>
      <c r="E54" s="41"/>
      <c r="F54" s="41"/>
      <c r="G54" s="41"/>
      <c r="H54" s="41" t="s">
        <v>35</v>
      </c>
      <c r="I54" s="41" t="s">
        <v>25</v>
      </c>
      <c r="J54" s="41" t="s">
        <v>23</v>
      </c>
      <c r="K54" s="41" t="s">
        <v>1039</v>
      </c>
      <c r="L54" s="43" t="s">
        <v>2685</v>
      </c>
      <c r="M54" s="43" t="s">
        <v>2686</v>
      </c>
      <c r="N54" s="41">
        <v>17</v>
      </c>
      <c r="O54" s="41" t="s">
        <v>1072</v>
      </c>
      <c r="P54" s="41">
        <v>2568</v>
      </c>
      <c r="Q54" s="41">
        <v>16</v>
      </c>
      <c r="R54" s="41" t="s">
        <v>1072</v>
      </c>
      <c r="S54" s="41">
        <v>2571</v>
      </c>
      <c r="T54" s="41" t="s">
        <v>2702</v>
      </c>
      <c r="U54" s="43" t="s">
        <v>2703</v>
      </c>
      <c r="V54" s="43" t="s">
        <v>2704</v>
      </c>
      <c r="W54" s="43"/>
      <c r="X54" s="43"/>
      <c r="Y54" s="41"/>
      <c r="Z54" s="41"/>
    </row>
    <row r="55" spans="1:26" s="92" customFormat="1">
      <c r="A55" s="41">
        <v>53</v>
      </c>
      <c r="B55" s="38" t="s">
        <v>2706</v>
      </c>
      <c r="C55" s="49" t="s">
        <v>2707</v>
      </c>
      <c r="D55" s="41"/>
      <c r="E55" s="41"/>
      <c r="F55" s="41" t="s">
        <v>2708</v>
      </c>
      <c r="G55" s="41"/>
      <c r="H55" s="41" t="s">
        <v>35</v>
      </c>
      <c r="I55" s="41" t="s">
        <v>25</v>
      </c>
      <c r="J55" s="41" t="s">
        <v>23</v>
      </c>
      <c r="K55" s="41" t="s">
        <v>1039</v>
      </c>
      <c r="L55" s="43" t="s">
        <v>2685</v>
      </c>
      <c r="M55" s="43" t="s">
        <v>2686</v>
      </c>
      <c r="N55" s="41">
        <v>17</v>
      </c>
      <c r="O55" s="41" t="s">
        <v>1072</v>
      </c>
      <c r="P55" s="41">
        <v>2568</v>
      </c>
      <c r="Q55" s="41">
        <v>16</v>
      </c>
      <c r="R55" s="41" t="s">
        <v>1072</v>
      </c>
      <c r="S55" s="41">
        <v>2571</v>
      </c>
      <c r="T55" s="41" t="s">
        <v>2709</v>
      </c>
      <c r="U55" s="43" t="s">
        <v>2710</v>
      </c>
      <c r="V55" s="43" t="s">
        <v>2711</v>
      </c>
      <c r="W55" s="43"/>
      <c r="X55" s="43"/>
      <c r="Y55" s="41"/>
      <c r="Z55" s="41"/>
    </row>
    <row r="56" spans="1:26" s="92" customFormat="1">
      <c r="A56" s="41">
        <v>54</v>
      </c>
      <c r="B56" s="38" t="s">
        <v>2712</v>
      </c>
      <c r="C56" s="49" t="s">
        <v>2713</v>
      </c>
      <c r="D56" s="41" t="s">
        <v>2714</v>
      </c>
      <c r="E56" s="41">
        <v>1</v>
      </c>
      <c r="F56" s="41"/>
      <c r="G56" s="41"/>
      <c r="H56" s="41" t="s">
        <v>135</v>
      </c>
      <c r="I56" s="41" t="s">
        <v>25</v>
      </c>
      <c r="J56" s="41" t="s">
        <v>23</v>
      </c>
      <c r="K56" s="41" t="s">
        <v>2445</v>
      </c>
      <c r="L56" s="43" t="s">
        <v>2685</v>
      </c>
      <c r="M56" s="43" t="s">
        <v>2686</v>
      </c>
      <c r="N56" s="41">
        <v>17</v>
      </c>
      <c r="O56" s="41" t="s">
        <v>1072</v>
      </c>
      <c r="P56" s="41">
        <v>2568</v>
      </c>
      <c r="Q56" s="41">
        <v>16</v>
      </c>
      <c r="R56" s="41" t="s">
        <v>1072</v>
      </c>
      <c r="S56" s="41">
        <v>2571</v>
      </c>
      <c r="T56" s="41" t="s">
        <v>2717</v>
      </c>
      <c r="U56" s="43" t="s">
        <v>2715</v>
      </c>
      <c r="V56" s="43" t="s">
        <v>2716</v>
      </c>
      <c r="W56" s="43"/>
      <c r="X56" s="43"/>
      <c r="Y56" s="41"/>
      <c r="Z56" s="41"/>
    </row>
    <row r="57" spans="1:26" s="92" customFormat="1">
      <c r="A57" s="41">
        <v>55</v>
      </c>
      <c r="B57" s="38" t="s">
        <v>2718</v>
      </c>
      <c r="C57" s="49" t="s">
        <v>2719</v>
      </c>
      <c r="D57" s="41" t="s">
        <v>2720</v>
      </c>
      <c r="E57" s="41">
        <v>1</v>
      </c>
      <c r="F57" s="41"/>
      <c r="G57" s="41"/>
      <c r="H57" s="41" t="s">
        <v>57</v>
      </c>
      <c r="I57" s="41" t="s">
        <v>57</v>
      </c>
      <c r="J57" s="41" t="s">
        <v>23</v>
      </c>
      <c r="K57" s="41" t="s">
        <v>1041</v>
      </c>
      <c r="L57" s="43" t="s">
        <v>2685</v>
      </c>
      <c r="M57" s="43" t="s">
        <v>2686</v>
      </c>
      <c r="N57" s="41">
        <v>17</v>
      </c>
      <c r="O57" s="41" t="s">
        <v>1072</v>
      </c>
      <c r="P57" s="41">
        <v>2568</v>
      </c>
      <c r="Q57" s="41">
        <v>16</v>
      </c>
      <c r="R57" s="41" t="s">
        <v>1072</v>
      </c>
      <c r="S57" s="41">
        <v>2571</v>
      </c>
      <c r="T57" s="41" t="s">
        <v>2721</v>
      </c>
      <c r="U57" s="43" t="s">
        <v>2722</v>
      </c>
      <c r="V57" s="43" t="s">
        <v>2723</v>
      </c>
      <c r="W57" s="43"/>
      <c r="X57" s="43"/>
      <c r="Y57" s="41"/>
      <c r="Z57" s="41"/>
    </row>
    <row r="58" spans="1:26" s="92" customFormat="1">
      <c r="A58" s="41">
        <v>56</v>
      </c>
      <c r="B58" s="38" t="s">
        <v>2724</v>
      </c>
      <c r="C58" s="49" t="s">
        <v>2725</v>
      </c>
      <c r="D58" s="41" t="s">
        <v>2726</v>
      </c>
      <c r="E58" s="41">
        <v>13</v>
      </c>
      <c r="F58" s="41"/>
      <c r="G58" s="41"/>
      <c r="H58" s="41" t="s">
        <v>57</v>
      </c>
      <c r="I58" s="41" t="s">
        <v>57</v>
      </c>
      <c r="J58" s="41" t="s">
        <v>23</v>
      </c>
      <c r="K58" s="41" t="s">
        <v>2445</v>
      </c>
      <c r="L58" s="43" t="s">
        <v>2685</v>
      </c>
      <c r="M58" s="43" t="s">
        <v>2686</v>
      </c>
      <c r="N58" s="41">
        <v>17</v>
      </c>
      <c r="O58" s="41" t="s">
        <v>1072</v>
      </c>
      <c r="P58" s="41">
        <v>2568</v>
      </c>
      <c r="Q58" s="41">
        <v>16</v>
      </c>
      <c r="R58" s="41" t="s">
        <v>1072</v>
      </c>
      <c r="S58" s="41">
        <v>2571</v>
      </c>
      <c r="T58" s="41" t="s">
        <v>2727</v>
      </c>
      <c r="U58" s="43" t="s">
        <v>2728</v>
      </c>
      <c r="V58" s="43" t="s">
        <v>2729</v>
      </c>
      <c r="W58" s="43"/>
      <c r="X58" s="43"/>
      <c r="Y58" s="41"/>
      <c r="Z58" s="41"/>
    </row>
    <row r="59" spans="1:26" s="92" customFormat="1">
      <c r="A59" s="41">
        <v>57</v>
      </c>
      <c r="B59" s="38" t="s">
        <v>2730</v>
      </c>
      <c r="C59" s="49" t="s">
        <v>2731</v>
      </c>
      <c r="D59" s="41">
        <v>999</v>
      </c>
      <c r="E59" s="41"/>
      <c r="F59" s="41"/>
      <c r="G59" s="41"/>
      <c r="H59" s="41" t="s">
        <v>78</v>
      </c>
      <c r="I59" s="41" t="s">
        <v>2444</v>
      </c>
      <c r="J59" s="41" t="s">
        <v>23</v>
      </c>
      <c r="K59" s="41" t="s">
        <v>1041</v>
      </c>
      <c r="L59" s="43" t="s">
        <v>2685</v>
      </c>
      <c r="M59" s="43" t="s">
        <v>2686</v>
      </c>
      <c r="N59" s="41">
        <v>17</v>
      </c>
      <c r="O59" s="41" t="s">
        <v>1072</v>
      </c>
      <c r="P59" s="41">
        <v>2568</v>
      </c>
      <c r="Q59" s="41">
        <v>16</v>
      </c>
      <c r="R59" s="41" t="s">
        <v>1072</v>
      </c>
      <c r="S59" s="41">
        <v>2571</v>
      </c>
      <c r="T59" s="41" t="s">
        <v>2732</v>
      </c>
      <c r="U59" s="43" t="s">
        <v>2733</v>
      </c>
      <c r="V59" s="43" t="s">
        <v>2734</v>
      </c>
      <c r="W59" s="43"/>
      <c r="X59" s="43"/>
      <c r="Y59" s="41"/>
      <c r="Z59" s="41"/>
    </row>
    <row r="60" spans="1:26" s="92" customFormat="1">
      <c r="A60" s="41">
        <v>58</v>
      </c>
      <c r="B60" s="38" t="s">
        <v>2735</v>
      </c>
      <c r="C60" s="49" t="s">
        <v>2736</v>
      </c>
      <c r="D60" s="41" t="s">
        <v>812</v>
      </c>
      <c r="E60" s="41">
        <v>4</v>
      </c>
      <c r="F60" s="41"/>
      <c r="G60" s="41"/>
      <c r="H60" s="41" t="s">
        <v>2737</v>
      </c>
      <c r="I60" s="41" t="s">
        <v>57</v>
      </c>
      <c r="J60" s="41" t="s">
        <v>23</v>
      </c>
      <c r="K60" s="41" t="s">
        <v>2445</v>
      </c>
      <c r="L60" s="43" t="s">
        <v>2685</v>
      </c>
      <c r="M60" s="43" t="s">
        <v>2686</v>
      </c>
      <c r="N60" s="41">
        <v>17</v>
      </c>
      <c r="O60" s="41" t="s">
        <v>1072</v>
      </c>
      <c r="P60" s="41">
        <v>2568</v>
      </c>
      <c r="Q60" s="41">
        <v>16</v>
      </c>
      <c r="R60" s="41" t="s">
        <v>1072</v>
      </c>
      <c r="S60" s="41">
        <v>2571</v>
      </c>
      <c r="T60" s="41" t="s">
        <v>2738</v>
      </c>
      <c r="U60" s="43" t="s">
        <v>2739</v>
      </c>
      <c r="V60" s="43" t="s">
        <v>2740</v>
      </c>
      <c r="W60" s="43"/>
      <c r="X60" s="43"/>
      <c r="Y60" s="41"/>
      <c r="Z60" s="41"/>
    </row>
    <row r="61" spans="1:26" s="92" customFormat="1">
      <c r="A61" s="41">
        <v>59</v>
      </c>
      <c r="B61" s="38" t="s">
        <v>2741</v>
      </c>
      <c r="C61" s="49" t="s">
        <v>2742</v>
      </c>
      <c r="D61" s="41">
        <v>999</v>
      </c>
      <c r="E61" s="41"/>
      <c r="F61" s="41"/>
      <c r="H61" s="41" t="s">
        <v>78</v>
      </c>
      <c r="I61" s="41" t="s">
        <v>2444</v>
      </c>
      <c r="J61" s="41" t="s">
        <v>23</v>
      </c>
      <c r="K61" s="41" t="s">
        <v>1039</v>
      </c>
      <c r="L61" s="43" t="s">
        <v>2685</v>
      </c>
      <c r="M61" s="43" t="s">
        <v>2686</v>
      </c>
      <c r="N61" s="41">
        <v>17</v>
      </c>
      <c r="O61" s="41" t="s">
        <v>1072</v>
      </c>
      <c r="P61" s="41">
        <v>2568</v>
      </c>
      <c r="Q61" s="41">
        <v>16</v>
      </c>
      <c r="R61" s="41" t="s">
        <v>1072</v>
      </c>
      <c r="S61" s="41">
        <v>2571</v>
      </c>
      <c r="T61" s="41" t="s">
        <v>2743</v>
      </c>
      <c r="U61" s="43" t="s">
        <v>2744</v>
      </c>
      <c r="V61" s="43" t="s">
        <v>2745</v>
      </c>
      <c r="W61" s="43"/>
      <c r="X61" s="43"/>
      <c r="Y61" s="41"/>
      <c r="Z61" s="41"/>
    </row>
    <row r="62" spans="1:26" s="92" customFormat="1">
      <c r="A62" s="41">
        <v>60</v>
      </c>
      <c r="B62" s="38" t="s">
        <v>2746</v>
      </c>
      <c r="C62" s="49" t="s">
        <v>2747</v>
      </c>
      <c r="D62" s="41">
        <v>999</v>
      </c>
      <c r="E62" s="41"/>
      <c r="F62" s="41"/>
      <c r="G62" s="41"/>
      <c r="H62" s="41" t="s">
        <v>78</v>
      </c>
      <c r="I62" s="41" t="s">
        <v>2444</v>
      </c>
      <c r="J62" s="41" t="s">
        <v>23</v>
      </c>
      <c r="K62" s="41" t="s">
        <v>1041</v>
      </c>
      <c r="L62" s="43" t="s">
        <v>2685</v>
      </c>
      <c r="M62" s="43" t="s">
        <v>2686</v>
      </c>
      <c r="N62" s="41">
        <v>17</v>
      </c>
      <c r="O62" s="41" t="s">
        <v>1072</v>
      </c>
      <c r="P62" s="41">
        <v>2568</v>
      </c>
      <c r="Q62" s="41">
        <v>16</v>
      </c>
      <c r="R62" s="41" t="s">
        <v>1072</v>
      </c>
      <c r="S62" s="41">
        <v>2571</v>
      </c>
      <c r="T62" s="41" t="s">
        <v>2748</v>
      </c>
      <c r="U62" s="43" t="s">
        <v>2749</v>
      </c>
      <c r="V62" s="43" t="s">
        <v>2750</v>
      </c>
      <c r="W62" s="43"/>
      <c r="X62" s="43"/>
      <c r="Y62" s="41"/>
      <c r="Z62" s="41"/>
    </row>
    <row r="63" spans="1:26" s="92" customFormat="1">
      <c r="A63" s="41"/>
      <c r="B63" s="38"/>
      <c r="C63" s="49"/>
      <c r="D63" s="41"/>
      <c r="E63" s="41"/>
      <c r="F63" s="41"/>
      <c r="G63" s="41"/>
      <c r="H63" s="41"/>
      <c r="I63" s="41"/>
      <c r="J63" s="41"/>
      <c r="K63" s="41"/>
      <c r="L63" s="43"/>
      <c r="M63" s="43"/>
      <c r="N63" s="41"/>
      <c r="O63" s="41"/>
      <c r="P63" s="41"/>
      <c r="Q63" s="41"/>
      <c r="R63" s="41"/>
      <c r="S63" s="41"/>
      <c r="T63" s="41"/>
      <c r="U63" s="43"/>
      <c r="V63" s="43"/>
      <c r="W63" s="43"/>
      <c r="X63" s="43"/>
      <c r="Y63" s="41"/>
      <c r="Z63" s="41"/>
    </row>
    <row r="64" spans="1:26" s="92" customFormat="1">
      <c r="A64" s="41"/>
      <c r="B64" s="38"/>
      <c r="C64" s="49"/>
      <c r="D64" s="41"/>
      <c r="E64" s="41"/>
      <c r="F64" s="41"/>
      <c r="G64" s="41"/>
      <c r="H64" s="41"/>
      <c r="I64" s="41"/>
      <c r="J64" s="41"/>
      <c r="K64" s="41"/>
      <c r="L64" s="43"/>
      <c r="M64" s="43"/>
      <c r="N64" s="41"/>
      <c r="O64" s="41"/>
      <c r="P64" s="41"/>
      <c r="Q64" s="41"/>
      <c r="R64" s="41"/>
      <c r="S64" s="41"/>
      <c r="T64" s="41"/>
      <c r="U64" s="43"/>
      <c r="V64" s="43"/>
      <c r="W64" s="43"/>
      <c r="X64" s="43"/>
      <c r="Y64" s="41"/>
      <c r="Z64" s="41"/>
    </row>
    <row r="65" spans="1:26" s="92" customFormat="1">
      <c r="A65" s="41"/>
      <c r="B65" s="38"/>
      <c r="C65" s="49"/>
      <c r="D65" s="41"/>
      <c r="E65" s="41"/>
      <c r="F65" s="41"/>
      <c r="G65" s="41"/>
      <c r="H65" s="41"/>
      <c r="I65" s="41"/>
      <c r="J65" s="41"/>
      <c r="K65" s="41"/>
      <c r="L65" s="43"/>
      <c r="M65" s="43"/>
      <c r="N65" s="41"/>
      <c r="O65" s="41"/>
      <c r="P65" s="41"/>
      <c r="Q65" s="41"/>
      <c r="R65" s="41"/>
      <c r="S65" s="41"/>
      <c r="T65" s="41"/>
      <c r="U65" s="43"/>
      <c r="V65" s="43"/>
      <c r="W65" s="43"/>
      <c r="X65" s="43"/>
      <c r="Y65" s="41"/>
      <c r="Z65" s="41"/>
    </row>
    <row r="66" spans="1:26" s="92" customFormat="1">
      <c r="A66" s="41"/>
      <c r="B66" s="38"/>
      <c r="C66" s="49"/>
      <c r="D66" s="41"/>
      <c r="E66" s="41"/>
      <c r="F66" s="41"/>
      <c r="G66" s="41"/>
      <c r="H66" s="41"/>
      <c r="I66" s="41"/>
      <c r="J66" s="41"/>
      <c r="K66" s="41"/>
      <c r="L66" s="43"/>
      <c r="M66" s="43"/>
      <c r="N66" s="41"/>
      <c r="O66" s="41"/>
      <c r="P66" s="41"/>
      <c r="Q66" s="41"/>
      <c r="R66" s="41"/>
      <c r="S66" s="41"/>
      <c r="T66" s="41"/>
      <c r="U66" s="43"/>
      <c r="V66" s="43"/>
      <c r="W66" s="43"/>
      <c r="X66" s="43"/>
      <c r="Y66" s="41"/>
      <c r="Z66" s="41"/>
    </row>
    <row r="67" spans="1:26" s="92" customFormat="1">
      <c r="A67" s="41"/>
      <c r="B67" s="38"/>
      <c r="C67" s="49"/>
      <c r="D67" s="41"/>
      <c r="E67" s="41"/>
      <c r="F67" s="41"/>
      <c r="G67" s="41"/>
      <c r="H67" s="41"/>
      <c r="I67" s="41"/>
      <c r="J67" s="41"/>
      <c r="K67" s="41"/>
      <c r="L67" s="43"/>
      <c r="M67" s="43"/>
      <c r="N67" s="41"/>
      <c r="O67" s="41"/>
      <c r="P67" s="41"/>
      <c r="Q67" s="41"/>
      <c r="R67" s="41"/>
      <c r="S67" s="41"/>
      <c r="T67" s="41"/>
      <c r="U67" s="43"/>
      <c r="V67" s="43"/>
      <c r="W67" s="43"/>
      <c r="X67" s="43"/>
      <c r="Y67" s="41"/>
      <c r="Z67" s="41"/>
    </row>
    <row r="68" spans="1:26" s="92" customFormat="1">
      <c r="A68" s="41"/>
      <c r="B68" s="38"/>
      <c r="C68" s="49"/>
      <c r="D68" s="41"/>
      <c r="E68" s="41"/>
      <c r="F68" s="41"/>
      <c r="G68" s="41"/>
      <c r="H68" s="41"/>
      <c r="I68" s="41"/>
      <c r="J68" s="41"/>
      <c r="K68" s="41"/>
      <c r="L68" s="43"/>
      <c r="M68" s="43"/>
      <c r="N68" s="41"/>
      <c r="O68" s="41"/>
      <c r="P68" s="41"/>
      <c r="Q68" s="41"/>
      <c r="R68" s="41"/>
      <c r="S68" s="41"/>
      <c r="T68" s="41"/>
      <c r="U68" s="43"/>
      <c r="V68" s="43"/>
      <c r="W68" s="43"/>
      <c r="X68" s="43"/>
      <c r="Y68" s="41"/>
      <c r="Z68" s="41"/>
    </row>
    <row r="69" spans="1:26" s="92" customFormat="1">
      <c r="A69" s="41"/>
      <c r="B69" s="38"/>
      <c r="C69" s="49"/>
      <c r="D69" s="41"/>
      <c r="E69" s="41"/>
      <c r="F69" s="41"/>
      <c r="G69" s="41"/>
      <c r="H69" s="41"/>
      <c r="I69" s="41"/>
      <c r="J69" s="41"/>
      <c r="K69" s="41"/>
      <c r="L69" s="43"/>
      <c r="M69" s="43"/>
      <c r="N69" s="41"/>
      <c r="O69" s="41"/>
      <c r="P69" s="41"/>
      <c r="Q69" s="41"/>
      <c r="R69" s="41"/>
      <c r="S69" s="41"/>
      <c r="T69" s="41"/>
      <c r="U69" s="43"/>
      <c r="V69" s="43"/>
      <c r="W69" s="43"/>
      <c r="X69" s="43"/>
      <c r="Y69" s="41"/>
      <c r="Z69" s="41"/>
    </row>
    <row r="70" spans="1:26" s="92" customFormat="1">
      <c r="A70" s="41"/>
      <c r="B70" s="38"/>
      <c r="C70" s="49"/>
      <c r="D70" s="41"/>
      <c r="E70" s="41"/>
      <c r="F70" s="41"/>
      <c r="G70" s="41"/>
      <c r="H70" s="41"/>
      <c r="I70" s="41"/>
      <c r="J70" s="41"/>
      <c r="K70" s="41"/>
      <c r="L70" s="43"/>
      <c r="M70" s="43"/>
      <c r="N70" s="41"/>
      <c r="O70" s="41"/>
      <c r="P70" s="41"/>
      <c r="Q70" s="41"/>
      <c r="R70" s="41"/>
      <c r="S70" s="41"/>
      <c r="T70" s="41"/>
      <c r="U70" s="43"/>
      <c r="V70" s="43"/>
      <c r="W70" s="43"/>
      <c r="X70" s="43"/>
      <c r="Y70" s="41"/>
      <c r="Z70" s="41"/>
    </row>
    <row r="71" spans="1:26" s="92" customFormat="1">
      <c r="A71" s="41"/>
      <c r="B71" s="38"/>
      <c r="C71" s="49"/>
      <c r="D71" s="41"/>
      <c r="E71" s="41"/>
      <c r="F71" s="41"/>
      <c r="G71" s="41"/>
      <c r="H71" s="41"/>
      <c r="I71" s="41"/>
      <c r="J71" s="41"/>
      <c r="K71" s="41"/>
      <c r="L71" s="43"/>
      <c r="M71" s="43"/>
      <c r="N71" s="41"/>
      <c r="O71" s="41"/>
      <c r="P71" s="41"/>
      <c r="Q71" s="41"/>
      <c r="R71" s="41"/>
      <c r="S71" s="41"/>
      <c r="T71" s="41"/>
      <c r="U71" s="43"/>
      <c r="V71" s="43"/>
      <c r="W71" s="43"/>
      <c r="X71" s="43"/>
      <c r="Y71" s="41"/>
      <c r="Z71" s="41"/>
    </row>
    <row r="72" spans="1:26" s="92" customFormat="1">
      <c r="A72" s="41"/>
      <c r="B72" s="38"/>
      <c r="C72" s="49"/>
      <c r="D72" s="41"/>
      <c r="E72" s="41"/>
      <c r="F72" s="41"/>
      <c r="G72" s="41"/>
      <c r="H72" s="41"/>
      <c r="I72" s="41"/>
      <c r="J72" s="41"/>
      <c r="K72" s="41"/>
      <c r="L72" s="43"/>
      <c r="M72" s="43"/>
      <c r="N72" s="41"/>
      <c r="O72" s="41"/>
      <c r="P72" s="41"/>
      <c r="Q72" s="41"/>
      <c r="R72" s="41"/>
      <c r="S72" s="41"/>
      <c r="T72" s="41"/>
      <c r="U72" s="43"/>
      <c r="V72" s="43"/>
      <c r="W72" s="43"/>
      <c r="X72" s="43"/>
      <c r="Y72" s="41"/>
      <c r="Z72" s="41"/>
    </row>
    <row r="73" spans="1:26" s="92" customFormat="1">
      <c r="A73" s="41"/>
      <c r="B73" s="38"/>
      <c r="C73" s="49"/>
      <c r="D73" s="41"/>
      <c r="E73" s="41"/>
      <c r="F73" s="41"/>
      <c r="G73" s="41"/>
      <c r="H73" s="41"/>
      <c r="I73" s="41"/>
      <c r="J73" s="41"/>
      <c r="K73" s="41"/>
      <c r="L73" s="43"/>
      <c r="M73" s="43"/>
      <c r="N73" s="41"/>
      <c r="O73" s="41"/>
      <c r="P73" s="41"/>
      <c r="Q73" s="41"/>
      <c r="R73" s="41"/>
      <c r="S73" s="41"/>
      <c r="T73" s="41"/>
      <c r="U73" s="43"/>
      <c r="V73" s="43"/>
      <c r="W73" s="43"/>
      <c r="X73" s="43"/>
      <c r="Y73" s="41"/>
      <c r="Z73" s="41"/>
    </row>
    <row r="74" spans="1:26" s="92" customFormat="1">
      <c r="A74" s="41"/>
      <c r="B74" s="38"/>
      <c r="C74" s="49"/>
      <c r="D74" s="41"/>
      <c r="E74" s="41"/>
      <c r="F74" s="41"/>
      <c r="G74" s="41"/>
      <c r="H74" s="41"/>
      <c r="I74" s="41"/>
      <c r="J74" s="41"/>
      <c r="K74" s="41"/>
      <c r="L74" s="43"/>
      <c r="M74" s="43"/>
      <c r="N74" s="41"/>
      <c r="O74" s="41"/>
      <c r="P74" s="41"/>
      <c r="Q74" s="41"/>
      <c r="R74" s="41"/>
      <c r="S74" s="41"/>
      <c r="T74" s="41"/>
      <c r="U74" s="43"/>
      <c r="V74" s="43"/>
      <c r="W74" s="43"/>
      <c r="X74" s="43"/>
      <c r="Y74" s="41"/>
      <c r="Z74" s="41"/>
    </row>
    <row r="75" spans="1:26" s="92" customFormat="1">
      <c r="A75" s="41"/>
      <c r="B75" s="38"/>
      <c r="C75" s="49"/>
      <c r="D75" s="41"/>
      <c r="E75" s="41"/>
      <c r="F75" s="41"/>
      <c r="G75" s="41"/>
      <c r="H75" s="41"/>
      <c r="I75" s="41"/>
      <c r="J75" s="41"/>
      <c r="K75" s="41"/>
      <c r="L75" s="43"/>
      <c r="M75" s="43"/>
      <c r="N75" s="41"/>
      <c r="O75" s="41"/>
      <c r="P75" s="41"/>
      <c r="Q75" s="41"/>
      <c r="R75" s="41"/>
      <c r="S75" s="41"/>
      <c r="T75" s="41"/>
      <c r="U75" s="43"/>
      <c r="V75" s="43"/>
      <c r="W75" s="43"/>
      <c r="X75" s="43"/>
      <c r="Y75" s="41"/>
      <c r="Z75" s="41"/>
    </row>
  </sheetData>
  <autoFilter ref="A1:T17" xr:uid="{00000000-0009-0000-0000-000002000000}"/>
  <mergeCells count="19">
    <mergeCell ref="G1:G2"/>
    <mergeCell ref="T1:T2"/>
    <mergeCell ref="M1:M2"/>
    <mergeCell ref="N1:N2"/>
    <mergeCell ref="O1:O2"/>
    <mergeCell ref="P1:P2"/>
    <mergeCell ref="Q1:Q2"/>
    <mergeCell ref="R1:R2"/>
    <mergeCell ref="S1:S2"/>
    <mergeCell ref="I1:I2"/>
    <mergeCell ref="J1:J2"/>
    <mergeCell ref="L1:L2"/>
    <mergeCell ref="K1:K2"/>
    <mergeCell ref="H1:H2"/>
    <mergeCell ref="B1:B2"/>
    <mergeCell ref="C1:C2"/>
    <mergeCell ref="D1:D2"/>
    <mergeCell ref="E1:E2"/>
    <mergeCell ref="F1:F2"/>
  </mergeCells>
  <phoneticPr fontId="10" type="noConversion"/>
  <pageMargins left="0.7" right="0.7" top="0.75" bottom="0.7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5"/>
  <sheetViews>
    <sheetView tabSelected="1" zoomScale="70" zoomScaleNormal="70" workbookViewId="0">
      <selection activeCell="B16" sqref="B16"/>
    </sheetView>
  </sheetViews>
  <sheetFormatPr defaultColWidth="8.5703125" defaultRowHeight="20.25"/>
  <cols>
    <col min="1" max="1" width="8.5703125" style="93"/>
    <col min="2" max="2" width="100.85546875" style="93" customWidth="1"/>
    <col min="3" max="3" width="59.42578125" style="93" customWidth="1"/>
    <col min="4" max="4" width="19.140625" style="93" customWidth="1"/>
    <col min="5" max="5" width="8.5703125" style="93"/>
    <col min="6" max="6" width="15.85546875" style="93" customWidth="1"/>
    <col min="7" max="7" width="51.5703125" style="93" customWidth="1"/>
    <col min="8" max="8" width="17" style="93" customWidth="1"/>
    <col min="9" max="9" width="15.7109375" style="93" customWidth="1"/>
    <col min="10" max="10" width="12.7109375" style="93" customWidth="1"/>
    <col min="11" max="11" width="24.140625" style="93" customWidth="1"/>
    <col min="12" max="12" width="29.5703125" style="93" customWidth="1"/>
    <col min="13" max="13" width="31.5703125" style="93" customWidth="1"/>
    <col min="14" max="14" width="9.42578125" style="93" customWidth="1"/>
    <col min="15" max="15" width="19" style="93" customWidth="1"/>
    <col min="16" max="16" width="13.42578125" style="93" customWidth="1"/>
    <col min="17" max="17" width="11.85546875" style="93" customWidth="1"/>
    <col min="18" max="18" width="15.42578125" style="93" customWidth="1"/>
    <col min="19" max="19" width="13.28515625" style="93" customWidth="1"/>
    <col min="20" max="20" width="54.5703125" style="93" customWidth="1"/>
    <col min="21" max="16384" width="8.5703125" style="93"/>
  </cols>
  <sheetData>
    <row r="1" spans="1:20" ht="14.1" customHeight="1">
      <c r="B1" s="315" t="s">
        <v>10</v>
      </c>
      <c r="C1" s="315" t="s">
        <v>11</v>
      </c>
      <c r="D1" s="319" t="s">
        <v>0</v>
      </c>
      <c r="E1" s="319" t="s">
        <v>1</v>
      </c>
      <c r="F1" s="319" t="s">
        <v>2</v>
      </c>
      <c r="G1" s="315" t="s">
        <v>1035</v>
      </c>
      <c r="H1" s="319" t="s">
        <v>3</v>
      </c>
      <c r="I1" s="319" t="s">
        <v>4</v>
      </c>
      <c r="J1" s="319" t="s">
        <v>5</v>
      </c>
      <c r="K1" s="315" t="s">
        <v>1036</v>
      </c>
      <c r="L1" s="322" t="s">
        <v>7</v>
      </c>
      <c r="M1" s="324" t="s">
        <v>8</v>
      </c>
      <c r="N1" s="328" t="s">
        <v>1063</v>
      </c>
      <c r="O1" s="328" t="s">
        <v>1064</v>
      </c>
      <c r="P1" s="328" t="s">
        <v>1065</v>
      </c>
      <c r="Q1" s="329" t="s">
        <v>1066</v>
      </c>
      <c r="R1" s="329" t="s">
        <v>1067</v>
      </c>
      <c r="S1" s="329" t="s">
        <v>1068</v>
      </c>
      <c r="T1" s="326" t="s">
        <v>9</v>
      </c>
    </row>
    <row r="2" spans="1:20" ht="14.1" customHeight="1">
      <c r="B2" s="316"/>
      <c r="C2" s="316"/>
      <c r="D2" s="315"/>
      <c r="E2" s="315"/>
      <c r="F2" s="315"/>
      <c r="G2" s="316"/>
      <c r="H2" s="315"/>
      <c r="I2" s="315"/>
      <c r="J2" s="315"/>
      <c r="K2" s="316"/>
      <c r="L2" s="323"/>
      <c r="M2" s="325"/>
      <c r="N2" s="334"/>
      <c r="O2" s="334"/>
      <c r="P2" s="334"/>
      <c r="Q2" s="335"/>
      <c r="R2" s="335"/>
      <c r="S2" s="335"/>
      <c r="T2" s="327"/>
    </row>
    <row r="3" spans="1:20" ht="23.25">
      <c r="A3" s="304">
        <v>1</v>
      </c>
      <c r="B3" s="336" t="s">
        <v>659</v>
      </c>
      <c r="C3" s="310" t="s">
        <v>14</v>
      </c>
      <c r="D3" s="285" t="s">
        <v>662</v>
      </c>
      <c r="E3" s="285">
        <v>4</v>
      </c>
      <c r="F3" s="285"/>
      <c r="G3" s="285" t="str">
        <f>_xlfn.CONCAT("เลขที่" &amp;" "&amp;D3&amp;" "&amp;"หมู่ที่" &amp;" "&amp;E3)</f>
        <v>เลขที่ 666/1 หมู่ที่ 4</v>
      </c>
      <c r="H3" s="285" t="s">
        <v>660</v>
      </c>
      <c r="I3" s="285" t="s">
        <v>22</v>
      </c>
      <c r="J3" s="285" t="s">
        <v>647</v>
      </c>
      <c r="K3" s="285" t="s">
        <v>1037</v>
      </c>
      <c r="L3" s="305">
        <v>243373</v>
      </c>
      <c r="M3" s="305">
        <f>IF(ISBLANK(L3:L998),"",(DATE(YEAR(L3:L998)+3,MONTH(L3:L998),DAY(L3:L998)-1)))</f>
        <v>244468</v>
      </c>
      <c r="N3" s="306">
        <v>30</v>
      </c>
      <c r="O3" s="307" t="s">
        <v>1069</v>
      </c>
      <c r="P3" s="306">
        <v>2566</v>
      </c>
      <c r="Q3" s="304">
        <f>IF(ISBLANK(N3:N998),"",(N3:N998)-1)</f>
        <v>29</v>
      </c>
      <c r="R3" s="307" t="s">
        <v>1069</v>
      </c>
      <c r="S3" s="304">
        <f>IF(ISBLANK(P3:P998),"",(P3:P998)+3)</f>
        <v>2569</v>
      </c>
      <c r="T3" s="309" t="s">
        <v>2320</v>
      </c>
    </row>
    <row r="4" spans="1:20" s="248" customFormat="1" ht="23.25">
      <c r="A4" s="304">
        <v>2</v>
      </c>
      <c r="B4" s="336" t="s">
        <v>661</v>
      </c>
      <c r="C4" s="308" t="s">
        <v>16</v>
      </c>
      <c r="D4" s="311" t="s">
        <v>662</v>
      </c>
      <c r="E4" s="311" t="s">
        <v>388</v>
      </c>
      <c r="F4" s="311"/>
      <c r="G4" s="285" t="str">
        <f>_xlfn.CONCAT("เลขที่" &amp;" "&amp;D4&amp;" "&amp;"หมู่ที่" &amp;" "&amp;E4)</f>
        <v>เลขที่ 666/1 หมู่ที่ 4</v>
      </c>
      <c r="H4" s="311" t="s">
        <v>660</v>
      </c>
      <c r="I4" s="311" t="s">
        <v>663</v>
      </c>
      <c r="J4" s="311" t="s">
        <v>647</v>
      </c>
      <c r="K4" s="285" t="s">
        <v>1038</v>
      </c>
      <c r="L4" s="305">
        <v>243373</v>
      </c>
      <c r="M4" s="305">
        <f>IF(ISBLANK(L4:L999),"",(DATE(YEAR(L4:L999)+3,MONTH(L4:L999),DAY(L4:L999)-1)))</f>
        <v>244468</v>
      </c>
      <c r="N4" s="306">
        <v>30</v>
      </c>
      <c r="O4" s="307" t="s">
        <v>1069</v>
      </c>
      <c r="P4" s="306">
        <v>2566</v>
      </c>
      <c r="Q4" s="304">
        <f>IF(ISBLANK(N4:N999),"",(N4:N999)-1)</f>
        <v>29</v>
      </c>
      <c r="R4" s="307" t="s">
        <v>1069</v>
      </c>
      <c r="S4" s="304">
        <f>IF(ISBLANK(P4:P999),"",(P4:P999)+3)</f>
        <v>2569</v>
      </c>
      <c r="T4" s="312" t="s">
        <v>2321</v>
      </c>
    </row>
    <row r="5" spans="1:20" ht="23.25">
      <c r="A5" s="304">
        <v>3</v>
      </c>
      <c r="B5" s="336" t="s">
        <v>2518</v>
      </c>
      <c r="C5" s="308" t="s">
        <v>2519</v>
      </c>
      <c r="D5" s="311" t="s">
        <v>1044</v>
      </c>
      <c r="E5" s="311" t="s">
        <v>217</v>
      </c>
      <c r="F5" s="311"/>
      <c r="G5" s="313"/>
      <c r="H5" s="285" t="s">
        <v>646</v>
      </c>
      <c r="I5" s="311" t="s">
        <v>663</v>
      </c>
      <c r="J5" s="311" t="s">
        <v>647</v>
      </c>
      <c r="K5" s="285" t="s">
        <v>1037</v>
      </c>
      <c r="L5" s="305">
        <v>243373</v>
      </c>
      <c r="M5" s="305">
        <f>IF(ISBLANK(L5:L1000),"",(DATE(YEAR(L5:L1000)+3,MONTH(L5:L1000),DAY(L5:L1000)-1)))</f>
        <v>244468</v>
      </c>
      <c r="N5" s="306" t="s">
        <v>1080</v>
      </c>
      <c r="O5" s="307" t="s">
        <v>1069</v>
      </c>
      <c r="P5" s="306" t="s">
        <v>1083</v>
      </c>
      <c r="Q5" s="304">
        <v>29</v>
      </c>
      <c r="R5" s="307" t="s">
        <v>1069</v>
      </c>
      <c r="S5" s="304">
        <v>2569</v>
      </c>
      <c r="T5" s="312" t="s">
        <v>2520</v>
      </c>
    </row>
    <row r="6" spans="1:20" ht="23.25">
      <c r="A6" s="304">
        <v>4</v>
      </c>
      <c r="B6" s="336" t="s">
        <v>2521</v>
      </c>
      <c r="C6" s="308" t="s">
        <v>2519</v>
      </c>
      <c r="D6" s="311" t="s">
        <v>1045</v>
      </c>
      <c r="E6" s="311" t="s">
        <v>113</v>
      </c>
      <c r="F6" s="311"/>
      <c r="G6" s="314"/>
      <c r="H6" s="285" t="s">
        <v>646</v>
      </c>
      <c r="I6" s="311" t="s">
        <v>663</v>
      </c>
      <c r="J6" s="311" t="s">
        <v>647</v>
      </c>
      <c r="K6" s="285" t="s">
        <v>1038</v>
      </c>
      <c r="L6" s="305">
        <v>243373</v>
      </c>
      <c r="M6" s="305">
        <f>IF(ISBLANK(L6:L1001),"",(DATE(YEAR(L6:L1001)+3,MONTH(L6:L1001),DAY(L6:L1001)-1)))</f>
        <v>244468</v>
      </c>
      <c r="N6" s="306" t="s">
        <v>1080</v>
      </c>
      <c r="O6" s="307" t="s">
        <v>1069</v>
      </c>
      <c r="P6" s="306" t="s">
        <v>1083</v>
      </c>
      <c r="Q6" s="304">
        <v>29</v>
      </c>
      <c r="R6" s="307" t="s">
        <v>1069</v>
      </c>
      <c r="S6" s="304">
        <v>2569</v>
      </c>
      <c r="T6" s="312" t="s">
        <v>2522</v>
      </c>
    </row>
    <row r="7" spans="1:20" ht="23.25">
      <c r="A7" s="304">
        <v>5</v>
      </c>
      <c r="B7" s="336" t="s">
        <v>2523</v>
      </c>
      <c r="C7" s="308" t="s">
        <v>2519</v>
      </c>
      <c r="D7" s="311" t="s">
        <v>2524</v>
      </c>
      <c r="E7" s="311"/>
      <c r="F7" s="311"/>
      <c r="G7" s="313"/>
      <c r="H7" s="285" t="s">
        <v>650</v>
      </c>
      <c r="I7" s="311" t="s">
        <v>663</v>
      </c>
      <c r="J7" s="311" t="s">
        <v>647</v>
      </c>
      <c r="K7" s="285" t="s">
        <v>1038</v>
      </c>
      <c r="L7" s="305">
        <v>243373</v>
      </c>
      <c r="M7" s="305">
        <f>IF(ISBLANK(L7:L1002),"",(DATE(YEAR(L7:L1002)+3,MONTH(L7:L1002),DAY(L7:L1002)-1)))</f>
        <v>244468</v>
      </c>
      <c r="N7" s="306" t="s">
        <v>1080</v>
      </c>
      <c r="O7" s="307" t="s">
        <v>1069</v>
      </c>
      <c r="P7" s="306" t="s">
        <v>1083</v>
      </c>
      <c r="Q7" s="304">
        <v>29</v>
      </c>
      <c r="R7" s="307" t="s">
        <v>1069</v>
      </c>
      <c r="S7" s="304">
        <v>2569</v>
      </c>
      <c r="T7" s="312" t="s">
        <v>2525</v>
      </c>
    </row>
    <row r="8" spans="1:20" ht="23.25">
      <c r="A8" s="304">
        <v>6</v>
      </c>
      <c r="B8" s="336" t="s">
        <v>2526</v>
      </c>
      <c r="C8" s="308" t="s">
        <v>2519</v>
      </c>
      <c r="D8" s="311" t="s">
        <v>657</v>
      </c>
      <c r="E8" s="311"/>
      <c r="F8" s="311" t="s">
        <v>658</v>
      </c>
      <c r="G8" s="285"/>
      <c r="H8" s="311" t="s">
        <v>650</v>
      </c>
      <c r="I8" s="311" t="s">
        <v>663</v>
      </c>
      <c r="J8" s="311" t="s">
        <v>647</v>
      </c>
      <c r="K8" s="285" t="s">
        <v>1038</v>
      </c>
      <c r="L8" s="305">
        <v>243373</v>
      </c>
      <c r="M8" s="305">
        <f>IF(ISBLANK(L8:L1003),"",(DATE(YEAR(L8:L1003)+3,MONTH(L8:L1003),DAY(L8:L1003)-1)))</f>
        <v>244468</v>
      </c>
      <c r="N8" s="306" t="s">
        <v>1080</v>
      </c>
      <c r="O8" s="307" t="s">
        <v>1069</v>
      </c>
      <c r="P8" s="306" t="s">
        <v>1083</v>
      </c>
      <c r="Q8" s="304">
        <v>29</v>
      </c>
      <c r="R8" s="307" t="s">
        <v>1069</v>
      </c>
      <c r="S8" s="304">
        <v>2569</v>
      </c>
      <c r="T8" s="312" t="s">
        <v>2527</v>
      </c>
    </row>
    <row r="9" spans="1:20" s="354" customFormat="1" ht="25.5">
      <c r="A9" s="344">
        <v>7</v>
      </c>
      <c r="B9" s="345" t="s">
        <v>2528</v>
      </c>
      <c r="C9" s="346" t="s">
        <v>2519</v>
      </c>
      <c r="D9" s="347" t="s">
        <v>2529</v>
      </c>
      <c r="E9" s="347" t="s">
        <v>217</v>
      </c>
      <c r="F9" s="346"/>
      <c r="G9" s="348"/>
      <c r="H9" s="347" t="s">
        <v>654</v>
      </c>
      <c r="I9" s="349" t="s">
        <v>655</v>
      </c>
      <c r="J9" s="347" t="s">
        <v>647</v>
      </c>
      <c r="K9" s="349" t="s">
        <v>1038</v>
      </c>
      <c r="L9" s="350">
        <v>243373</v>
      </c>
      <c r="M9" s="350">
        <f>IF(ISBLANK(L9:L1004),"",(DATE(YEAR(L9:L1004)+3,MONTH(L9:L1004),DAY(L9:L1004)-1)))</f>
        <v>244468</v>
      </c>
      <c r="N9" s="351" t="s">
        <v>1080</v>
      </c>
      <c r="O9" s="352" t="s">
        <v>1069</v>
      </c>
      <c r="P9" s="351" t="s">
        <v>1083</v>
      </c>
      <c r="Q9" s="344">
        <v>29</v>
      </c>
      <c r="R9" s="352" t="s">
        <v>1069</v>
      </c>
      <c r="S9" s="344">
        <v>2569</v>
      </c>
      <c r="T9" s="353" t="s">
        <v>2530</v>
      </c>
    </row>
    <row r="10" spans="1:20" s="387" customFormat="1" ht="25.5">
      <c r="A10" s="376">
        <v>8</v>
      </c>
      <c r="B10" s="377" t="s">
        <v>677</v>
      </c>
      <c r="C10" s="378" t="s">
        <v>678</v>
      </c>
      <c r="D10" s="379" t="s">
        <v>679</v>
      </c>
      <c r="E10" s="380"/>
      <c r="F10" s="381"/>
      <c r="G10" s="382" t="str">
        <f>_xlfn.CONCAT("หมู่ที่" &amp;" "&amp;E10&amp;" "&amp;"ถนน" &amp;" "&amp;D10)</f>
        <v>หมู่ที่  ถนน ตลาดบ.ข.ส.กระบุรี</v>
      </c>
      <c r="H10" s="382" t="s">
        <v>654</v>
      </c>
      <c r="I10" s="382" t="s">
        <v>655</v>
      </c>
      <c r="J10" s="383" t="s">
        <v>647</v>
      </c>
      <c r="K10" s="382" t="s">
        <v>1039</v>
      </c>
      <c r="L10" s="384">
        <v>243878</v>
      </c>
      <c r="M10" s="384">
        <f>IF(ISBLANK(L10:L1001),"",(DATE(YEAR(L10:L1001)+3,MONTH(L10:L1001),DAY(L10:L1001)-1)))</f>
        <v>244973</v>
      </c>
      <c r="N10" s="385" t="s">
        <v>626</v>
      </c>
      <c r="O10" s="385" t="s">
        <v>1072</v>
      </c>
      <c r="P10" s="385" t="s">
        <v>2338</v>
      </c>
      <c r="Q10" s="376">
        <f>IF(ISBLANK(N10:N1001),"",(N10:N1001)-1)</f>
        <v>16</v>
      </c>
      <c r="R10" s="386" t="str">
        <f t="shared" ref="R10:R16" si="0">O10</f>
        <v>กันยายน</v>
      </c>
      <c r="S10" s="376">
        <f>IF(ISBLANK(P10:P1001),"",(P10:P1001)+3)</f>
        <v>2570</v>
      </c>
      <c r="T10" s="378" t="s">
        <v>2401</v>
      </c>
    </row>
    <row r="11" spans="1:20" s="387" customFormat="1" ht="25.5">
      <c r="A11" s="376">
        <v>9</v>
      </c>
      <c r="B11" s="377" t="s">
        <v>680</v>
      </c>
      <c r="C11" s="378" t="s">
        <v>681</v>
      </c>
      <c r="D11" s="379" t="s">
        <v>679</v>
      </c>
      <c r="E11" s="380"/>
      <c r="F11" s="381"/>
      <c r="G11" s="382" t="str">
        <f>_xlfn.CONCAT("หมู่ที่" &amp;" "&amp;E11&amp;" "&amp;"ถนน" &amp;" "&amp;D11)</f>
        <v>หมู่ที่  ถนน ตลาดบ.ข.ส.กระบุรี</v>
      </c>
      <c r="H11" s="382" t="s">
        <v>654</v>
      </c>
      <c r="I11" s="382" t="s">
        <v>655</v>
      </c>
      <c r="J11" s="383" t="s">
        <v>647</v>
      </c>
      <c r="K11" s="382" t="s">
        <v>1038</v>
      </c>
      <c r="L11" s="384">
        <v>243878</v>
      </c>
      <c r="M11" s="384">
        <f>IF(ISBLANK(L11:L1003),"",(DATE(YEAR(L11:L1003)+3,MONTH(L11:L1003),DAY(L11:L1003)-1)))</f>
        <v>244973</v>
      </c>
      <c r="N11" s="385" t="s">
        <v>626</v>
      </c>
      <c r="O11" s="385" t="s">
        <v>1072</v>
      </c>
      <c r="P11" s="385" t="s">
        <v>2338</v>
      </c>
      <c r="Q11" s="376">
        <f>IF(ISBLANK(N11:N1003),"",(N11:N1003)-1)</f>
        <v>16</v>
      </c>
      <c r="R11" s="386" t="str">
        <f t="shared" si="0"/>
        <v>กันยายน</v>
      </c>
      <c r="S11" s="376">
        <f>IF(ISBLANK(P11:P1003),"",(P11:P1003)+3)</f>
        <v>2570</v>
      </c>
      <c r="T11" s="378" t="s">
        <v>2402</v>
      </c>
    </row>
    <row r="12" spans="1:20" ht="23.25">
      <c r="A12" s="286">
        <v>10</v>
      </c>
      <c r="B12" s="338" t="s">
        <v>686</v>
      </c>
      <c r="C12" s="287" t="s">
        <v>687</v>
      </c>
      <c r="D12" s="339" t="s">
        <v>684</v>
      </c>
      <c r="E12" s="340"/>
      <c r="F12" s="341"/>
      <c r="G12" s="293" t="s">
        <v>684</v>
      </c>
      <c r="H12" s="294" t="s">
        <v>650</v>
      </c>
      <c r="I12" s="295" t="s">
        <v>685</v>
      </c>
      <c r="J12" s="296" t="s">
        <v>647</v>
      </c>
      <c r="K12" s="288" t="s">
        <v>1039</v>
      </c>
      <c r="L12" s="289">
        <v>244247</v>
      </c>
      <c r="M12" s="289">
        <f>IF(ISBLANK(L12:L1006),"",(DATE(YEAR(L12:L1006)+3,MONTH(L12:L1006),DAY(L12:L1006)-1)))</f>
        <v>245341</v>
      </c>
      <c r="N12" s="290" t="s">
        <v>1084</v>
      </c>
      <c r="O12" s="290" t="s">
        <v>1072</v>
      </c>
      <c r="P12" s="290" t="s">
        <v>2406</v>
      </c>
      <c r="Q12" s="286">
        <f>IF(ISBLANK(N12:N1006),"",(N12:N1006)-1)</f>
        <v>19</v>
      </c>
      <c r="R12" s="291" t="str">
        <f t="shared" si="0"/>
        <v>กันยายน</v>
      </c>
      <c r="S12" s="286">
        <f>IF(ISBLANK(P12:P1006),"",(P12:P1006)+3)</f>
        <v>2571</v>
      </c>
      <c r="T12" s="287" t="s">
        <v>2751</v>
      </c>
    </row>
    <row r="13" spans="1:20" s="369" customFormat="1" ht="25.5">
      <c r="A13" s="355">
        <v>11</v>
      </c>
      <c r="B13" s="356" t="s">
        <v>688</v>
      </c>
      <c r="C13" s="357" t="s">
        <v>689</v>
      </c>
      <c r="D13" s="358" t="s">
        <v>684</v>
      </c>
      <c r="E13" s="359"/>
      <c r="F13" s="360"/>
      <c r="G13" s="361" t="s">
        <v>684</v>
      </c>
      <c r="H13" s="362" t="s">
        <v>650</v>
      </c>
      <c r="I13" s="363" t="s">
        <v>685</v>
      </c>
      <c r="J13" s="364" t="s">
        <v>647</v>
      </c>
      <c r="K13" s="365" t="s">
        <v>1039</v>
      </c>
      <c r="L13" s="366">
        <v>243343</v>
      </c>
      <c r="M13" s="366">
        <f>IF(ISBLANK(L13:L1007),"",(DATE(YEAR(L13:L1007)+3,MONTH(L13:L1007),DAY(L13:L1007)-1)))</f>
        <v>244438</v>
      </c>
      <c r="N13" s="367" t="s">
        <v>622</v>
      </c>
      <c r="O13" s="367" t="s">
        <v>1076</v>
      </c>
      <c r="P13" s="367" t="s">
        <v>1083</v>
      </c>
      <c r="Q13" s="355">
        <f>IF(ISBLANK(N13:N1007),"",(N13:N1007)-1)</f>
        <v>30</v>
      </c>
      <c r="R13" s="368" t="str">
        <f t="shared" si="0"/>
        <v>มีนาคม</v>
      </c>
      <c r="S13" s="355">
        <f>IF(ISBLANK(P13:P1007),"",(P13:P1007)+3)</f>
        <v>2569</v>
      </c>
      <c r="T13" s="357" t="s">
        <v>2314</v>
      </c>
    </row>
    <row r="14" spans="1:20" s="369" customFormat="1" ht="25.5">
      <c r="A14" s="355">
        <v>12</v>
      </c>
      <c r="B14" s="370" t="s">
        <v>694</v>
      </c>
      <c r="C14" s="371" t="s">
        <v>695</v>
      </c>
      <c r="D14" s="367" t="s">
        <v>696</v>
      </c>
      <c r="E14" s="367" t="s">
        <v>113</v>
      </c>
      <c r="F14" s="367"/>
      <c r="G14" s="365" t="str">
        <f>_xlfn.CONCAT("เลขที่" &amp;" "&amp;D14&amp;" "&amp;"หมู่ที่" &amp;" "&amp;E14)</f>
        <v>เลขที่ 10 หมู่ที่ 1</v>
      </c>
      <c r="H14" s="367" t="s">
        <v>665</v>
      </c>
      <c r="I14" s="367" t="s">
        <v>665</v>
      </c>
      <c r="J14" s="372" t="s">
        <v>647</v>
      </c>
      <c r="K14" s="365" t="s">
        <v>1039</v>
      </c>
      <c r="L14" s="373">
        <v>243514</v>
      </c>
      <c r="M14" s="366">
        <f>IF(ISBLANK(L14:L1009),"",(DATE(YEAR(L14:L1009)+3,MONTH(L14:L1009),DAY(L14:L1009)-1)))</f>
        <v>244609</v>
      </c>
      <c r="N14" s="367" t="s">
        <v>1077</v>
      </c>
      <c r="O14" s="367" t="s">
        <v>1072</v>
      </c>
      <c r="P14" s="367" t="s">
        <v>1083</v>
      </c>
      <c r="Q14" s="355">
        <f>IF(ISBLANK(N14:N1009),"",(N14:N1009)-1)</f>
        <v>17</v>
      </c>
      <c r="R14" s="368" t="str">
        <f t="shared" si="0"/>
        <v>กันยายน</v>
      </c>
      <c r="S14" s="355">
        <f>IF(ISBLANK(P14:P1009),"",(P14:P1009)+3)</f>
        <v>2569</v>
      </c>
      <c r="T14" s="357" t="s">
        <v>2315</v>
      </c>
    </row>
    <row r="15" spans="1:20" s="387" customFormat="1" ht="25.5">
      <c r="A15" s="376">
        <v>13</v>
      </c>
      <c r="B15" s="377" t="s">
        <v>2379</v>
      </c>
      <c r="C15" s="397" t="s">
        <v>137</v>
      </c>
      <c r="D15" s="385" t="s">
        <v>701</v>
      </c>
      <c r="E15" s="385"/>
      <c r="F15" s="385" t="s">
        <v>658</v>
      </c>
      <c r="G15" s="382" t="str">
        <f>_xlfn.CONCAT("เลขที่" &amp;" "&amp;D15&amp;" "&amp;"ถนน" &amp;" "&amp;F15)</f>
        <v>เลขที่ 210/21-22 ถนน ท่าเมือง</v>
      </c>
      <c r="H15" s="385" t="s">
        <v>650</v>
      </c>
      <c r="I15" s="385" t="s">
        <v>663</v>
      </c>
      <c r="J15" s="398" t="s">
        <v>647</v>
      </c>
      <c r="K15" s="382" t="s">
        <v>1038</v>
      </c>
      <c r="L15" s="384">
        <v>243814</v>
      </c>
      <c r="M15" s="384">
        <f t="shared" ref="M15:M16" si="1">IF(ISBLANK(L15:L1011),"",(DATE(YEAR(L15:L1011)+3,MONTH(L15:L1011),DAY(L15:L1011)-1)))</f>
        <v>244909</v>
      </c>
      <c r="N15" s="385" t="s">
        <v>1085</v>
      </c>
      <c r="O15" s="385" t="s">
        <v>1070</v>
      </c>
      <c r="P15" s="385" t="s">
        <v>2338</v>
      </c>
      <c r="Q15" s="376">
        <f t="shared" ref="Q15:Q16" si="2">IF(ISBLANK(N15:N1011),"",(N15:N1011)-1)</f>
        <v>14</v>
      </c>
      <c r="R15" s="386" t="str">
        <f t="shared" si="0"/>
        <v>กรกฎาคม</v>
      </c>
      <c r="S15" s="376">
        <f t="shared" ref="S15:S16" si="3">IF(ISBLANK(P15:P1011),"",(P15:P1011)+3)</f>
        <v>2570</v>
      </c>
      <c r="T15" s="388" t="s">
        <v>2380</v>
      </c>
    </row>
    <row r="16" spans="1:20" s="369" customFormat="1" ht="25.5">
      <c r="A16" s="355">
        <v>14</v>
      </c>
      <c r="B16" s="356" t="s">
        <v>708</v>
      </c>
      <c r="C16" s="357" t="s">
        <v>709</v>
      </c>
      <c r="D16" s="367" t="s">
        <v>710</v>
      </c>
      <c r="E16" s="367" t="s">
        <v>566</v>
      </c>
      <c r="F16" s="365" t="s">
        <v>67</v>
      </c>
      <c r="G16" s="365" t="str">
        <f>_xlfn.CONCAT("เลขที่" &amp;" "&amp;D16&amp;" "&amp;"หมู่ที่" &amp;" "&amp;E16&amp;" "&amp;"ถนน"&amp;""&amp;F16)</f>
        <v>เลขที่ 5/3 หมู่ที่ 3 ถนนเพชรเกษม</v>
      </c>
      <c r="H16" s="367" t="s">
        <v>711</v>
      </c>
      <c r="I16" s="367" t="s">
        <v>712</v>
      </c>
      <c r="J16" s="372" t="s">
        <v>647</v>
      </c>
      <c r="K16" s="372" t="s">
        <v>1041</v>
      </c>
      <c r="L16" s="374">
        <v>243336</v>
      </c>
      <c r="M16" s="366">
        <f t="shared" si="1"/>
        <v>244431</v>
      </c>
      <c r="N16" s="361" t="s">
        <v>1086</v>
      </c>
      <c r="O16" s="361" t="s">
        <v>1076</v>
      </c>
      <c r="P16" s="361" t="s">
        <v>1082</v>
      </c>
      <c r="Q16" s="375">
        <f t="shared" si="2"/>
        <v>27</v>
      </c>
      <c r="R16" s="368" t="str">
        <f t="shared" si="0"/>
        <v>มีนาคม</v>
      </c>
      <c r="S16" s="375">
        <f t="shared" si="3"/>
        <v>2568</v>
      </c>
      <c r="T16" s="356" t="s">
        <v>724</v>
      </c>
    </row>
    <row r="17" spans="1:20" ht="23.25">
      <c r="A17" s="286">
        <v>15</v>
      </c>
      <c r="B17" s="342" t="s">
        <v>2387</v>
      </c>
      <c r="C17" s="299" t="s">
        <v>2388</v>
      </c>
      <c r="D17" s="297" t="s">
        <v>2389</v>
      </c>
      <c r="E17" s="286">
        <v>5</v>
      </c>
      <c r="F17" s="286"/>
      <c r="G17" s="300"/>
      <c r="H17" s="286" t="s">
        <v>2390</v>
      </c>
      <c r="I17" s="286" t="s">
        <v>2391</v>
      </c>
      <c r="J17" s="286" t="s">
        <v>2392</v>
      </c>
      <c r="K17" s="288" t="s">
        <v>1038</v>
      </c>
      <c r="L17" s="301">
        <v>243874</v>
      </c>
      <c r="M17" s="301">
        <v>244969</v>
      </c>
      <c r="N17" s="286">
        <v>13</v>
      </c>
      <c r="O17" s="286" t="s">
        <v>1072</v>
      </c>
      <c r="P17" s="286">
        <v>2567</v>
      </c>
      <c r="Q17" s="286">
        <v>12</v>
      </c>
      <c r="R17" s="286" t="s">
        <v>1072</v>
      </c>
      <c r="S17" s="286">
        <v>2570</v>
      </c>
      <c r="T17" s="287" t="s">
        <v>2393</v>
      </c>
    </row>
    <row r="18" spans="1:20" s="387" customFormat="1" ht="25.5">
      <c r="A18" s="376">
        <v>16</v>
      </c>
      <c r="B18" s="388" t="s">
        <v>2394</v>
      </c>
      <c r="C18" s="395" t="s">
        <v>2395</v>
      </c>
      <c r="D18" s="385" t="s">
        <v>2396</v>
      </c>
      <c r="E18" s="376">
        <v>2</v>
      </c>
      <c r="F18" s="376"/>
      <c r="G18" s="392"/>
      <c r="H18" s="376" t="s">
        <v>665</v>
      </c>
      <c r="I18" s="376" t="s">
        <v>665</v>
      </c>
      <c r="J18" s="376" t="s">
        <v>2392</v>
      </c>
      <c r="K18" s="376" t="s">
        <v>1039</v>
      </c>
      <c r="L18" s="396">
        <v>243874</v>
      </c>
      <c r="M18" s="396">
        <v>244969</v>
      </c>
      <c r="N18" s="376">
        <v>13</v>
      </c>
      <c r="O18" s="376" t="s">
        <v>1072</v>
      </c>
      <c r="P18" s="376">
        <v>2567</v>
      </c>
      <c r="Q18" s="376">
        <v>12</v>
      </c>
      <c r="R18" s="376" t="s">
        <v>1072</v>
      </c>
      <c r="S18" s="376">
        <v>2570</v>
      </c>
      <c r="T18" s="378" t="s">
        <v>2397</v>
      </c>
    </row>
    <row r="19" spans="1:20" s="387" customFormat="1" ht="25.5">
      <c r="A19" s="376">
        <v>17</v>
      </c>
      <c r="B19" s="388" t="s">
        <v>2403</v>
      </c>
      <c r="C19" s="378" t="s">
        <v>2404</v>
      </c>
      <c r="D19" s="389" t="s">
        <v>679</v>
      </c>
      <c r="E19" s="390"/>
      <c r="F19" s="391"/>
      <c r="G19" s="392"/>
      <c r="H19" s="376" t="s">
        <v>654</v>
      </c>
      <c r="I19" s="376" t="s">
        <v>655</v>
      </c>
      <c r="J19" s="376" t="s">
        <v>647</v>
      </c>
      <c r="K19" s="376" t="s">
        <v>1039</v>
      </c>
      <c r="L19" s="393">
        <v>243878</v>
      </c>
      <c r="M19" s="393">
        <v>244973</v>
      </c>
      <c r="N19" s="376">
        <v>17</v>
      </c>
      <c r="O19" s="376" t="s">
        <v>1072</v>
      </c>
      <c r="P19" s="376">
        <v>2567</v>
      </c>
      <c r="Q19" s="376">
        <v>16</v>
      </c>
      <c r="R19" s="376" t="s">
        <v>1072</v>
      </c>
      <c r="S19" s="376">
        <v>2570</v>
      </c>
      <c r="T19" s="394" t="s">
        <v>2400</v>
      </c>
    </row>
    <row r="20" spans="1:20" ht="23.25">
      <c r="A20" s="286">
        <v>18</v>
      </c>
      <c r="B20" s="342" t="s">
        <v>2532</v>
      </c>
      <c r="C20" s="298" t="s">
        <v>2533</v>
      </c>
      <c r="D20" s="286"/>
      <c r="E20" s="286"/>
      <c r="F20" s="286"/>
      <c r="G20" s="286" t="s">
        <v>541</v>
      </c>
      <c r="H20" s="286" t="s">
        <v>650</v>
      </c>
      <c r="I20" s="286" t="s">
        <v>663</v>
      </c>
      <c r="J20" s="286" t="s">
        <v>647</v>
      </c>
      <c r="K20" s="288" t="s">
        <v>1038</v>
      </c>
      <c r="L20" s="302">
        <v>244061</v>
      </c>
      <c r="M20" s="302">
        <v>245155</v>
      </c>
      <c r="N20" s="286">
        <v>18</v>
      </c>
      <c r="O20" s="286" t="s">
        <v>1076</v>
      </c>
      <c r="P20" s="286">
        <v>2568</v>
      </c>
      <c r="Q20" s="286">
        <v>17</v>
      </c>
      <c r="R20" s="286" t="s">
        <v>1076</v>
      </c>
      <c r="S20" s="286">
        <v>2571</v>
      </c>
      <c r="T20" s="298" t="s">
        <v>2534</v>
      </c>
    </row>
    <row r="21" spans="1:20" ht="23.25">
      <c r="A21" s="286">
        <v>19</v>
      </c>
      <c r="B21" s="342" t="s">
        <v>2535</v>
      </c>
      <c r="C21" s="298" t="s">
        <v>2536</v>
      </c>
      <c r="D21" s="286"/>
      <c r="E21" s="286"/>
      <c r="F21" s="286"/>
      <c r="G21" s="286" t="s">
        <v>541</v>
      </c>
      <c r="H21" s="286" t="s">
        <v>650</v>
      </c>
      <c r="I21" s="286" t="s">
        <v>663</v>
      </c>
      <c r="J21" s="286" t="s">
        <v>647</v>
      </c>
      <c r="K21" s="286" t="s">
        <v>1039</v>
      </c>
      <c r="L21" s="302">
        <v>244061</v>
      </c>
      <c r="M21" s="302">
        <v>245155</v>
      </c>
      <c r="N21" s="286">
        <v>18</v>
      </c>
      <c r="O21" s="286" t="s">
        <v>1076</v>
      </c>
      <c r="P21" s="286">
        <v>2568</v>
      </c>
      <c r="Q21" s="286">
        <v>17</v>
      </c>
      <c r="R21" s="286" t="s">
        <v>1076</v>
      </c>
      <c r="S21" s="286">
        <v>2571</v>
      </c>
      <c r="T21" s="298" t="s">
        <v>2537</v>
      </c>
    </row>
    <row r="22" spans="1:20" ht="23.25">
      <c r="A22" s="286">
        <v>20</v>
      </c>
      <c r="B22" s="342" t="s">
        <v>2538</v>
      </c>
      <c r="C22" s="298" t="s">
        <v>2539</v>
      </c>
      <c r="D22" s="286"/>
      <c r="E22" s="286"/>
      <c r="F22" s="286"/>
      <c r="G22" s="286" t="s">
        <v>541</v>
      </c>
      <c r="H22" s="286" t="s">
        <v>650</v>
      </c>
      <c r="I22" s="286" t="s">
        <v>663</v>
      </c>
      <c r="J22" s="286" t="s">
        <v>647</v>
      </c>
      <c r="K22" s="286" t="s">
        <v>1039</v>
      </c>
      <c r="L22" s="302">
        <v>244061</v>
      </c>
      <c r="M22" s="302">
        <v>245155</v>
      </c>
      <c r="N22" s="286">
        <v>18</v>
      </c>
      <c r="O22" s="286" t="s">
        <v>1076</v>
      </c>
      <c r="P22" s="286">
        <v>2568</v>
      </c>
      <c r="Q22" s="286">
        <v>17</v>
      </c>
      <c r="R22" s="286" t="s">
        <v>1076</v>
      </c>
      <c r="S22" s="286">
        <v>2571</v>
      </c>
      <c r="T22" s="298" t="s">
        <v>2540</v>
      </c>
    </row>
    <row r="23" spans="1:20" ht="23.25">
      <c r="A23" s="286">
        <v>21</v>
      </c>
      <c r="B23" s="342" t="s">
        <v>2541</v>
      </c>
      <c r="C23" s="298" t="s">
        <v>2542</v>
      </c>
      <c r="D23" s="286"/>
      <c r="E23" s="286"/>
      <c r="F23" s="286"/>
      <c r="G23" s="286" t="s">
        <v>2544</v>
      </c>
      <c r="H23" s="286" t="s">
        <v>650</v>
      </c>
      <c r="I23" s="286" t="s">
        <v>663</v>
      </c>
      <c r="J23" s="286" t="s">
        <v>647</v>
      </c>
      <c r="K23" s="286" t="s">
        <v>1041</v>
      </c>
      <c r="L23" s="302">
        <v>244061</v>
      </c>
      <c r="M23" s="302">
        <v>245155</v>
      </c>
      <c r="N23" s="286">
        <v>18</v>
      </c>
      <c r="O23" s="286" t="s">
        <v>1076</v>
      </c>
      <c r="P23" s="286">
        <v>2568</v>
      </c>
      <c r="Q23" s="286">
        <v>17</v>
      </c>
      <c r="R23" s="286" t="s">
        <v>1076</v>
      </c>
      <c r="S23" s="286">
        <v>2571</v>
      </c>
      <c r="T23" s="298" t="s">
        <v>2543</v>
      </c>
    </row>
    <row r="24" spans="1:20" ht="23.25">
      <c r="A24" s="286">
        <v>22</v>
      </c>
      <c r="B24" s="342" t="s">
        <v>2584</v>
      </c>
      <c r="C24" s="298" t="s">
        <v>2585</v>
      </c>
      <c r="D24" s="288" t="s">
        <v>2586</v>
      </c>
      <c r="E24" s="288"/>
      <c r="F24" s="297" t="s">
        <v>2587</v>
      </c>
      <c r="G24" s="292"/>
      <c r="H24" s="288" t="s">
        <v>650</v>
      </c>
      <c r="I24" s="288" t="s">
        <v>663</v>
      </c>
      <c r="J24" s="288" t="s">
        <v>647</v>
      </c>
      <c r="K24" s="288" t="s">
        <v>1038</v>
      </c>
      <c r="L24" s="303" t="s">
        <v>2588</v>
      </c>
      <c r="M24" s="290" t="s">
        <v>2589</v>
      </c>
      <c r="N24" s="286">
        <v>6</v>
      </c>
      <c r="O24" s="286" t="s">
        <v>1071</v>
      </c>
      <c r="P24" s="286">
        <v>2568</v>
      </c>
      <c r="Q24" s="286">
        <v>5</v>
      </c>
      <c r="R24" s="286" t="s">
        <v>1071</v>
      </c>
      <c r="S24" s="286">
        <v>2571</v>
      </c>
      <c r="T24" s="343" t="s">
        <v>2590</v>
      </c>
    </row>
    <row r="25" spans="1:20" ht="23.25">
      <c r="A25" s="304"/>
      <c r="B25" s="24"/>
      <c r="C25" s="42"/>
      <c r="D25" s="43"/>
      <c r="E25" s="43"/>
      <c r="F25" s="43"/>
      <c r="G25" s="8"/>
      <c r="H25" s="43"/>
      <c r="I25" s="43"/>
      <c r="J25" s="43"/>
      <c r="K25" s="8"/>
      <c r="L25" s="15"/>
      <c r="M25" s="15"/>
      <c r="N25" s="9"/>
      <c r="O25" s="81"/>
      <c r="P25" s="9"/>
      <c r="Q25" s="41"/>
      <c r="R25" s="81"/>
      <c r="S25" s="41"/>
      <c r="T25" s="337"/>
    </row>
  </sheetData>
  <autoFilter ref="A1:T10" xr:uid="{00000000-0009-0000-0000-00000B000000}"/>
  <mergeCells count="24">
    <mergeCell ref="D19:F19"/>
    <mergeCell ref="D10:F10"/>
    <mergeCell ref="D11:F11"/>
    <mergeCell ref="D12:F12"/>
    <mergeCell ref="D13:F13"/>
    <mergeCell ref="G1:G2"/>
    <mergeCell ref="T1:T2"/>
    <mergeCell ref="M1:M2"/>
    <mergeCell ref="N1:N2"/>
    <mergeCell ref="O1:O2"/>
    <mergeCell ref="P1:P2"/>
    <mergeCell ref="Q1:Q2"/>
    <mergeCell ref="R1:R2"/>
    <mergeCell ref="S1:S2"/>
    <mergeCell ref="I1:I2"/>
    <mergeCell ref="J1:J2"/>
    <mergeCell ref="L1:L2"/>
    <mergeCell ref="K1:K2"/>
    <mergeCell ref="H1:H2"/>
    <mergeCell ref="B1:B2"/>
    <mergeCell ref="C1:C2"/>
    <mergeCell ref="D1:D2"/>
    <mergeCell ref="E1:E2"/>
    <mergeCell ref="F1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นศ M</vt:lpstr>
      <vt:lpstr>นศ R</vt:lpstr>
      <vt:lpstr>สถานที่จำหน่ายเนื้อสัตว์ OK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2024-09-18T03:51:56Z</cp:lastPrinted>
  <dcterms:created xsi:type="dcterms:W3CDTF">2022-07-18T09:10:49Z</dcterms:created>
  <dcterms:modified xsi:type="dcterms:W3CDTF">2026-03-09T08:40:08Z</dcterms:modified>
</cp:coreProperties>
</file>