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แหม่ม\โครงการงบจังหวัด 69\"/>
    </mc:Choice>
  </mc:AlternateContent>
  <bookViews>
    <workbookView xWindow="0" yWindow="0" windowWidth="21600" windowHeight="9210" firstSheet="8" activeTab="8"/>
  </bookViews>
  <sheets>
    <sheet name="รับจัดสรรงวดที่ 1" sheetId="1" state="hidden" r:id="rId1"/>
    <sheet name="รับจัดสรรงวดที่ 1  (10 ตค67)" sheetId="2" state="hidden" r:id="rId2"/>
    <sheet name="พื้นที่เป้าหมาย" sheetId="3" state="hidden" r:id="rId3"/>
    <sheet name="แผนการใช้จ่ายเงิน งบ68" sheetId="4" state="hidden" r:id="rId4"/>
    <sheet name="คก.ด้านเกษตร" sheetId="7" state="hidden" r:id="rId5"/>
    <sheet name="แบบ 01-68 (งบกลุ่ม)" sheetId="6" state="hidden" r:id="rId6"/>
    <sheet name="3" sheetId="5" state="hidden" r:id="rId7"/>
    <sheet name="รวม3 คกเมย69" sheetId="10" state="hidden" r:id="rId8"/>
    <sheet name="แบบ 01-69(งบจังหวัด) (สค69)" sheetId="8" r:id="rId9"/>
    <sheet name="สรุปเข้าประชุม30" sheetId="9" state="hidden" r:id="rId10"/>
  </sheets>
  <definedNames>
    <definedName name="_xlnm.Print_Area" localSheetId="0">'รับจัดสรรงวดที่ 1'!$A$1:$L$26</definedName>
    <definedName name="_xlnm.Print_Area" localSheetId="1">'รับจัดสรรงวดที่ 1  (10 ตค67)'!$A$1:$E$43</definedName>
    <definedName name="_xlnm.Print_Titles" localSheetId="6">'3'!$4:$6</definedName>
    <definedName name="_xlnm.Print_Titles" localSheetId="8">'แบบ 01-69(งบจังหวัด) (สค69)'!$4:$6</definedName>
    <definedName name="_xlnm.Print_Titles" localSheetId="7">'รวม3 คกเมย69'!$4:$6</definedName>
    <definedName name="_xlnm.Print_Titles" localSheetId="0">'รับจัดสรรงวดที่ 1'!$3:$5</definedName>
    <definedName name="_xlnm.Print_Titles" localSheetId="1">'รับจัดสรรงวดที่ 1  (10 ตค67)'!$3:$5</definedName>
    <definedName name="_xlnm.Print_Titles" localSheetId="9">สรุปเข้าประชุม30!$4:$6</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P26" i="8" l="1"/>
  <c r="P19" i="8"/>
  <c r="P15" i="8"/>
  <c r="P9" i="8"/>
  <c r="T9" i="10"/>
  <c r="G7" i="10"/>
  <c r="H7" i="10"/>
  <c r="I7" i="10"/>
  <c r="J7" i="10"/>
  <c r="K7" i="10"/>
  <c r="L7" i="10"/>
  <c r="M7" i="10"/>
  <c r="N7" i="10"/>
  <c r="O7" i="10"/>
  <c r="E7" i="10"/>
  <c r="D43" i="10"/>
  <c r="D39" i="10"/>
  <c r="Q36" i="10"/>
  <c r="D36" i="10"/>
  <c r="F36" i="10" s="1"/>
  <c r="R43" i="10"/>
  <c r="Q39" i="10"/>
  <c r="R39" i="10"/>
  <c r="P39" i="10"/>
  <c r="Q43" i="10"/>
  <c r="P45" i="10" l="1"/>
  <c r="W45" i="10" s="1"/>
  <c r="X45" i="10" s="1"/>
  <c r="P44" i="10"/>
  <c r="P43" i="10" s="1"/>
  <c r="P36" i="10" s="1"/>
  <c r="T36" i="10" s="1"/>
  <c r="U40" i="10"/>
  <c r="E54" i="10" l="1"/>
  <c r="D54" i="10"/>
  <c r="P32" i="10"/>
  <c r="P29" i="10" s="1"/>
  <c r="T29" i="10" s="1"/>
  <c r="Q29" i="10"/>
  <c r="D29" i="10"/>
  <c r="F29" i="10" s="1"/>
  <c r="Q26" i="10"/>
  <c r="D26" i="10"/>
  <c r="P25" i="10"/>
  <c r="Q25" i="10" s="1"/>
  <c r="Q19" i="10"/>
  <c r="P19" i="10"/>
  <c r="Q15" i="10"/>
  <c r="P15" i="10"/>
  <c r="U15" i="10" s="1"/>
  <c r="V15" i="10" s="1"/>
  <c r="F15" i="10"/>
  <c r="T15" i="10" s="1"/>
  <c r="E15" i="10"/>
  <c r="D15" i="10"/>
  <c r="D8" i="10" s="1"/>
  <c r="Q9" i="10"/>
  <c r="P9" i="10"/>
  <c r="F8" i="10" l="1"/>
  <c r="F7" i="10" s="1"/>
  <c r="D7" i="10"/>
  <c r="U9" i="10"/>
  <c r="V9" i="10" s="1"/>
  <c r="Q24" i="10"/>
  <c r="Q8" i="10" s="1"/>
  <c r="Q7" i="10" s="1"/>
  <c r="P24" i="10"/>
  <c r="P8" i="10"/>
  <c r="P7" i="10" s="1"/>
  <c r="T7" i="10" s="1"/>
  <c r="E49" i="9"/>
  <c r="D49" i="9"/>
  <c r="D34" i="9"/>
  <c r="F34" i="9" s="1"/>
  <c r="P31" i="9"/>
  <c r="P28" i="9" s="1"/>
  <c r="Q28" i="9"/>
  <c r="D28" i="9"/>
  <c r="F28" i="9" s="1"/>
  <c r="Q25" i="9"/>
  <c r="D25" i="9"/>
  <c r="P24" i="9"/>
  <c r="Q24" i="9" s="1"/>
  <c r="Q18" i="9"/>
  <c r="P18" i="9"/>
  <c r="Q14" i="9"/>
  <c r="P14" i="9"/>
  <c r="F14" i="9"/>
  <c r="E14" i="9"/>
  <c r="D14" i="9"/>
  <c r="D8" i="9" s="1"/>
  <c r="Q9" i="9"/>
  <c r="P9" i="9"/>
  <c r="E7" i="9"/>
  <c r="Q23" i="9" l="1"/>
  <c r="P23" i="9"/>
  <c r="P8" i="9" s="1"/>
  <c r="P7" i="9" s="1"/>
  <c r="D7" i="9"/>
  <c r="Q8" i="9"/>
  <c r="Q7" i="9" s="1"/>
  <c r="F8" i="9"/>
  <c r="F7" i="9" s="1"/>
  <c r="Q9" i="8"/>
  <c r="U17" i="5"/>
  <c r="U10" i="5"/>
  <c r="W10" i="5" s="1"/>
  <c r="U11" i="5"/>
  <c r="U7" i="5"/>
  <c r="Q47" i="5"/>
  <c r="R47" i="5"/>
  <c r="R38" i="5" s="1"/>
  <c r="P41" i="5"/>
  <c r="Q41" i="5"/>
  <c r="R41" i="5"/>
  <c r="Q38" i="5"/>
  <c r="F47" i="5"/>
  <c r="F41" i="5"/>
  <c r="F38" i="5" s="1"/>
  <c r="E38" i="5"/>
  <c r="D38" i="5"/>
  <c r="P49" i="5"/>
  <c r="W49" i="5" s="1"/>
  <c r="X49" i="5" s="1"/>
  <c r="P48" i="5"/>
  <c r="P47" i="5" s="1"/>
  <c r="U42" i="5"/>
  <c r="E51" i="8"/>
  <c r="D51" i="8"/>
  <c r="D36" i="8"/>
  <c r="F36" i="8" s="1"/>
  <c r="P32" i="8"/>
  <c r="P29" i="8" s="1"/>
  <c r="Q29" i="8"/>
  <c r="D29" i="8"/>
  <c r="F29" i="8" s="1"/>
  <c r="Q26" i="8"/>
  <c r="D26" i="8"/>
  <c r="P25" i="8"/>
  <c r="P24" i="8" s="1"/>
  <c r="Q19" i="8"/>
  <c r="Q15" i="8"/>
  <c r="F15" i="8"/>
  <c r="E15" i="8"/>
  <c r="D15" i="8"/>
  <c r="D8" i="8"/>
  <c r="E7" i="8"/>
  <c r="Q15" i="5"/>
  <c r="P15" i="5"/>
  <c r="V16" i="5" s="1"/>
  <c r="E15" i="5"/>
  <c r="F15" i="5"/>
  <c r="U16" i="5" s="1"/>
  <c r="W16" i="5" s="1"/>
  <c r="D15" i="5"/>
  <c r="P9" i="5"/>
  <c r="V10" i="5" s="1"/>
  <c r="Q19" i="5"/>
  <c r="P19" i="5"/>
  <c r="V17" i="5" s="1"/>
  <c r="P33" i="5"/>
  <c r="P30" i="5" s="1"/>
  <c r="X16" i="5" l="1"/>
  <c r="Y16" i="5" s="1"/>
  <c r="P38" i="5"/>
  <c r="V7" i="5" s="1"/>
  <c r="P8" i="8"/>
  <c r="Q3" i="8" s="1"/>
  <c r="Q25" i="8"/>
  <c r="Q24" i="8" s="1"/>
  <c r="Q8" i="8" s="1"/>
  <c r="Q7" i="8" s="1"/>
  <c r="D7" i="8"/>
  <c r="F8" i="8"/>
  <c r="F7" i="8" s="1"/>
  <c r="Q26" i="5"/>
  <c r="Q30" i="5"/>
  <c r="Q9" i="5"/>
  <c r="P25" i="5"/>
  <c r="P24" i="5" l="1"/>
  <c r="Q25" i="5"/>
  <c r="Q24" i="5" s="1"/>
  <c r="Q8" i="5" s="1"/>
  <c r="Q7" i="5" s="1"/>
  <c r="P7" i="8"/>
  <c r="D26" i="5"/>
  <c r="P8" i="5" l="1"/>
  <c r="V11" i="5"/>
  <c r="X10" i="5" s="1"/>
  <c r="Y10" i="5" s="1"/>
  <c r="E7" i="5"/>
  <c r="E58" i="5"/>
  <c r="D58" i="5"/>
  <c r="D8" i="5"/>
  <c r="F8" i="5" s="1"/>
  <c r="D30" i="5"/>
  <c r="F30" i="5" s="1"/>
  <c r="T9" i="5" l="1"/>
  <c r="U9" i="5"/>
  <c r="P7" i="5"/>
  <c r="X7" i="5" s="1"/>
  <c r="Y7" i="5" s="1"/>
  <c r="F7" i="5"/>
  <c r="W7" i="5" s="1"/>
  <c r="D7" i="5"/>
  <c r="E36" i="7"/>
  <c r="E32" i="7"/>
  <c r="E14" i="7"/>
  <c r="E19" i="7"/>
  <c r="E16" i="7"/>
  <c r="E12" i="7"/>
  <c r="E9" i="7"/>
  <c r="D8" i="7"/>
  <c r="C8" i="7"/>
  <c r="E8" i="7" s="1"/>
  <c r="E32" i="6" l="1"/>
  <c r="D14" i="6"/>
  <c r="D9" i="6" l="1"/>
  <c r="D8" i="6" s="1"/>
  <c r="D32" i="6" l="1"/>
  <c r="C54" i="4" l="1"/>
  <c r="K53" i="4"/>
  <c r="J53" i="4"/>
  <c r="I53" i="4"/>
  <c r="C148" i="4"/>
  <c r="G163" i="4" l="1"/>
  <c r="F163" i="4"/>
  <c r="G149" i="4"/>
  <c r="F149" i="4"/>
  <c r="F148" i="4" s="1"/>
  <c r="G148" i="4" l="1"/>
  <c r="C77" i="4"/>
  <c r="E78" i="4"/>
  <c r="E77" i="4" s="1"/>
  <c r="F78" i="4"/>
  <c r="N77" i="4"/>
  <c r="M77" i="4"/>
  <c r="K77" i="4"/>
  <c r="J77" i="4"/>
  <c r="I78" i="4"/>
  <c r="I77" i="4" s="1"/>
  <c r="H78" i="4"/>
  <c r="G78" i="4"/>
  <c r="G141" i="4" l="1"/>
  <c r="F141" i="4"/>
  <c r="O124" i="4"/>
  <c r="O77" i="4" s="1"/>
  <c r="L124" i="4"/>
  <c r="L77" i="4" s="1"/>
  <c r="H124" i="4"/>
  <c r="H77" i="4" s="1"/>
  <c r="G124" i="4"/>
  <c r="F124" i="4"/>
  <c r="G105" i="4"/>
  <c r="F105" i="4"/>
  <c r="F77" i="4" l="1"/>
  <c r="G77" i="4"/>
  <c r="M36" i="4"/>
  <c r="L36" i="4"/>
  <c r="D77" i="4" l="1"/>
  <c r="G14" i="4"/>
  <c r="G8" i="4" s="1"/>
  <c r="F14" i="4"/>
  <c r="F8" i="4" s="1"/>
  <c r="E14" i="4"/>
  <c r="D8" i="4"/>
  <c r="H8" i="4"/>
  <c r="I8" i="4"/>
  <c r="J8" i="4"/>
  <c r="K8" i="4"/>
  <c r="L8" i="4"/>
  <c r="M8" i="4"/>
  <c r="N8" i="4"/>
  <c r="O8" i="4"/>
  <c r="D59" i="4"/>
  <c r="E59" i="4"/>
  <c r="F59" i="4"/>
  <c r="G59" i="4"/>
  <c r="H59" i="4"/>
  <c r="I59" i="4"/>
  <c r="J59" i="4"/>
  <c r="K59" i="4"/>
  <c r="L59" i="4"/>
  <c r="M59" i="4"/>
  <c r="N59" i="4"/>
  <c r="O59" i="4"/>
  <c r="C69" i="4"/>
  <c r="C68" i="4"/>
  <c r="C59" i="4"/>
  <c r="N7" i="4" l="1"/>
  <c r="G7" i="4"/>
  <c r="I7" i="4"/>
  <c r="O7" i="4"/>
  <c r="K7" i="4"/>
  <c r="J7" i="4"/>
  <c r="C14" i="4"/>
  <c r="E8" i="4"/>
  <c r="E7" i="4" s="1"/>
  <c r="M7" i="4"/>
  <c r="F7" i="4"/>
  <c r="C8" i="4"/>
  <c r="L7" i="4"/>
  <c r="H7" i="4"/>
  <c r="D7" i="4"/>
  <c r="C58" i="3"/>
  <c r="C147" i="3"/>
  <c r="C76" i="3"/>
  <c r="C67" i="3"/>
  <c r="C68" i="3"/>
  <c r="D8" i="1"/>
  <c r="C7" i="3"/>
  <c r="D20" i="2"/>
  <c r="D19" i="2" s="1"/>
  <c r="S7" i="4" l="1"/>
  <c r="R7" i="4"/>
  <c r="T7" i="4"/>
  <c r="Q7" i="4"/>
  <c r="D39" i="2"/>
  <c r="D7" i="2"/>
  <c r="D16" i="2"/>
  <c r="D19" i="1" l="1"/>
  <c r="D24" i="1"/>
  <c r="D14" i="1"/>
  <c r="D12" i="1"/>
  <c r="D9" i="1"/>
  <c r="D7" i="1"/>
  <c r="C9" i="1"/>
  <c r="C19" i="1"/>
  <c r="C24" i="1"/>
</calcChain>
</file>

<file path=xl/comments1.xml><?xml version="1.0" encoding="utf-8"?>
<comments xmlns="http://schemas.openxmlformats.org/spreadsheetml/2006/main">
  <authors>
    <author>LENOVO</author>
  </authors>
  <commentList>
    <comment ref="C37" authorId="0" shapeId="0">
      <text>
        <r>
          <rPr>
            <b/>
            <sz val="9"/>
            <color indexed="81"/>
            <rFont val="Tahoma"/>
            <family val="2"/>
          </rPr>
          <t>งบลงทุน</t>
        </r>
      </text>
    </comment>
    <comment ref="C64" authorId="0" shapeId="0">
      <text>
        <r>
          <rPr>
            <b/>
            <sz val="9"/>
            <color indexed="81"/>
            <rFont val="Tahoma"/>
            <family val="2"/>
          </rPr>
          <t>งบลงทุน</t>
        </r>
      </text>
    </comment>
    <comment ref="C69" authorId="0" shapeId="0">
      <text>
        <r>
          <rPr>
            <b/>
            <sz val="9"/>
            <color indexed="81"/>
            <rFont val="Tahoma"/>
            <family val="2"/>
          </rPr>
          <t xml:space="preserve">
งบลงทุน/แผนการใช้จ่ายเงิน เดือน ธ.ค. 67</t>
        </r>
      </text>
    </comment>
  </commentList>
</comments>
</file>

<file path=xl/sharedStrings.xml><?xml version="1.0" encoding="utf-8"?>
<sst xmlns="http://schemas.openxmlformats.org/spreadsheetml/2006/main" count="1170" uniqueCount="452">
  <si>
    <t>โครงการ/กิจกรรม-รายการ</t>
  </si>
  <si>
    <t>หน่วยงานรับผิดชอบ</t>
  </si>
  <si>
    <t>งบประมาณทั้งโครงการ (บาท)</t>
  </si>
  <si>
    <t>การจัดสรรงบประมาณ งวดที่ 1 ครั้งที่ 1</t>
  </si>
  <si>
    <t>หมายเหตุ</t>
  </si>
  <si>
    <t>งบลงทุน (งวดที่ 1) (1)</t>
  </si>
  <si>
    <t>งบดำเนินงาน (งวดที่ 1) (2)</t>
  </si>
  <si>
    <t>รวมได้รับจัดสรร (บาท) (1)+(2)</t>
  </si>
  <si>
    <t>รวมเบิกจ่าย (บาท)</t>
  </si>
  <si>
    <t>คงเหลือรอการจัดสรร (บาท)</t>
  </si>
  <si>
    <t>ได้รับจัดสรร</t>
  </si>
  <si>
    <t>เบิกจ่าย</t>
  </si>
  <si>
    <t>แบบฟอร์มแผนปฏิบัติราชการและการเบิกจ่ายโครงการพัฒนาด้านการเกษตร ประจำปีงบประมาณ พ.ศ. 2568</t>
  </si>
  <si>
    <t>สนง.เกษตรจังหวัดพัทลุง</t>
  </si>
  <si>
    <t>สนง.ปศุสัตว์จังหวัดพัทลุง</t>
  </si>
  <si>
    <t>สนง.พาณิชย์จังหวัดพัทลุง</t>
  </si>
  <si>
    <t>ระยะเวลาดำเนินการ (ว/ด/ป)</t>
  </si>
  <si>
    <t xml:space="preserve">1) เชื่อมโยงตลาดสินค้าอัตลักษณ์ สินค้าเกษตร สินค้าสิ่งบ่งชี้ทางภูมิศาสตร์ (GI) ผลิตภัณฑ์ชุมชน OTOP SMEs </t>
  </si>
  <si>
    <t>2) ส่งเสริมการใช้สิ่งบ่งชี้ทางภูมิศาสตร์ในเชิงพาณิชย์</t>
  </si>
  <si>
    <t xml:space="preserve">1. โครงการยกระดับไม้ผลเศรษฐกิจที่มีคุณภาพและปลอดภัยเพื่อสร้างความสามารถในการแข่งขัน </t>
  </si>
  <si>
    <t xml:space="preserve">2. โครงการพัฒนาศักยภาพการตลาดเศรษฐกิจดิจิทัล </t>
  </si>
  <si>
    <t xml:space="preserve">3. โครงการส่งเสริมองค์ความรู้และการบริหารจัดการน้ำ </t>
  </si>
  <si>
    <t xml:space="preserve">4. โครงการพัทลุงเมืองเกษตรปลอดภัย </t>
  </si>
  <si>
    <t>1) พัฒนาศักยภาพการผลิตสินค้าเกษตรปลอดภัยจังหวัดพัทลุง</t>
  </si>
  <si>
    <t>2) ส่งเสริมการใช้ปุ๋ยเพื่อลดต้นทุนการผลิต</t>
  </si>
  <si>
    <t>3) ส่งเสริมการเพิ่มประสิทธิภาพการทำนาข้าวริมเลสู่การท่องเที่ยวเชิงเกษตร</t>
  </si>
  <si>
    <t>4) พัฒนาอาสาสมัครเกษตร</t>
  </si>
  <si>
    <t>1) พัฒนาศักยภาพการผลิตและการแปรรูปปลาดุก</t>
  </si>
  <si>
    <t>2) ส่งเสริมการผลิตสุกรชีวภาพ (หมูหลุม)</t>
  </si>
  <si>
    <t xml:space="preserve">3) พัฒนาศักยภาพกลุ่มเกษตรกรผู้เลี้ยงสัตว์ในการผลิตแก๊สชีวภาพ </t>
  </si>
  <si>
    <t xml:space="preserve">6. โครงการเพิ่มประสิทธิภาพการผลิตสินค้าเกษตรเพื่อสร้างความสามารถทางการแข่งขัน </t>
  </si>
  <si>
    <t>1) ลดต้นทุนและเพิ่มประสิทธิภาพการผลิตปาล์มน้ำมันครบวงจร</t>
  </si>
  <si>
    <t>2) เพิ่มประสิทธิภาพการผลิตไม้ผลเศรษฐกิจ</t>
  </si>
  <si>
    <t xml:space="preserve">1) ยกระดับการรักษาคุณภาพการผลิตไม้ผลให้มีคุณภาพและปลอดภัย </t>
  </si>
  <si>
    <t>สนง.พลังงานจังหวัดพัทลุง</t>
  </si>
  <si>
    <t>1) พัฒนาศักยภาพกลุ่มเกษตรกรในการบริหารจัดการน้ำด้วยระบบโซล่าเซลล์สูบน้ำแบบเคลื่อนที่ ขนาดแผงโซล่าเซลล์รวมไม่น้อยกว่า 550 วัตต์</t>
  </si>
  <si>
    <t>5. โครงการยกระดับสินค้าเกษตรและประยุกต์การใช้เทคโนโลยี และพึ่งพาตนเองด้วยพลังงานทดแทนเพื่อสร้างมูลค่าเพิ่มด้วยรูปแบบ BCG Model ครบวงจร</t>
  </si>
  <si>
    <t>โครงการพัฒนาด้านการเกษตร</t>
  </si>
  <si>
    <t>สนง.ประมงจังหวัดพัทลุง</t>
  </si>
  <si>
    <t>ศูนย์วิจัยข้าวพัทลุง</t>
  </si>
  <si>
    <t>สนง.กษ.พท. (ประสาน)</t>
  </si>
  <si>
    <t>รับจัดสรรงบดำเนินงาน</t>
  </si>
  <si>
    <t xml:space="preserve">4) การประยุกต์ใช้ชุดเทคโนโลยีในการเพิ่มประสิทธิภาพการผลิตและมูลค่าข้าวไร่จังหวัดพัทลุง ภายใต้ BCG Model </t>
  </si>
  <si>
    <t>พื้นที่/กลุ่มเป้าหมาย</t>
  </si>
  <si>
    <t>1.กลุ่มเกษตรกรในพื้นที่จังหวัดพัทลุง
2.กลุ่มเกษตรทฤษฎีใหม่ในพื้นที่จังหวัดพัทลุง</t>
  </si>
  <si>
    <t>11 กลุ่มๆละ 20 คน</t>
  </si>
  <si>
    <t>เป้าหมาย</t>
  </si>
  <si>
    <t>11 อำเภอ</t>
  </si>
  <si>
    <t>1.4 พัฒนาแปลงตัวอย่างการผลิตพืชปลอดภัย จำนวน 15 แปลง</t>
  </si>
  <si>
    <t>1.1 จัดอบรมเกษตรกรหลักสูตรการพัฒนาการผลิตสินค้าเกษตรปลอดภัยจำนวน 15 ชุมชน (ชุมชนละอย่างน้อย 7 คน รวม 110 คน) จำนวน 2 ครั้ง</t>
  </si>
  <si>
    <t>1.2 จัดประชุมเครือข่ายการผลิตพืชปลอดภัยระดับอำเภอ จำนวน 3 ครั้ง เกษตรกร 115 คน</t>
  </si>
  <si>
    <t>1.3 จัดประชุมเครือข่ายการผลิตพืชปลอดภัยระดับจังหวัดจำนวน 3 ครั้ง เกษตรกร 20 คน</t>
  </si>
  <si>
    <t>110 คน (15 ชุมชน)</t>
  </si>
  <si>
    <t>115 คน</t>
  </si>
  <si>
    <t>20 คน</t>
  </si>
  <si>
    <t>15 แปลง</t>
  </si>
  <si>
    <t xml:space="preserve">ศูนย์จัดการดินปุ๋ยชุมชน 11 ศูนย์ </t>
  </si>
  <si>
    <t xml:space="preserve">2.1 จัดกระบวนการเรียนรู้การใช้ปุ๋ยเพื่อลดต้นทุนการผลิต </t>
  </si>
  <si>
    <t xml:space="preserve">2.2 จัดทำแปลงเรียนรู้การใช้ปุ๋ยตามค่าวิเคราะห์ดิน  </t>
  </si>
  <si>
    <t>11 แปลง</t>
  </si>
  <si>
    <t>4.1 สัมมนาอาสาสมัครเกษตรหมู่บ้านต้นแบบ 65 คน</t>
  </si>
  <si>
    <t>4.2 สนับสนุนปัจจัยการผลิตเพื่อจัดทำแปลงเรียนรู้ให้แก่อาสาสมัครเกษตรหมู่บ้านต้นแบบ 65 ตำบล ๆ ละ 1 จุด</t>
  </si>
  <si>
    <t>65 คน</t>
  </si>
  <si>
    <t xml:space="preserve"> 65 ตำบลๆ ละ 1 จุด</t>
  </si>
  <si>
    <t>1.1 การถ่ายทอดเทคโนโลยีการใช้ปุ๋ยตามค่าวิเคราะห์ดิน</t>
  </si>
  <si>
    <t>180 คน</t>
  </si>
  <si>
    <t>แปลงใหญ่ปาล์มน้ำมัน 6 แปลง</t>
  </si>
  <si>
    <t>1.2 จัดทำแปลงเรียนรู้ 6 แปลง</t>
  </si>
  <si>
    <t xml:space="preserve">2.1 พัฒนาศักยภาพการผลิตไม้ผลเศรษฐกิจ
- ถ่ายทอดความรู้เทคโนโลยีการผลิตไม้ผลนอกฤดู จำนวน 2 ครั้ง </t>
  </si>
  <si>
    <t xml:space="preserve">2.2  แลกเปลี่ยนเรียนรู้การบริหารจัดการสวนไม้ผลนอกฤดูกับแปลงผลิตไม้ผลนอกฤดูในจังหวัด
 - จัดกิจกรรมแลกเปลี่ยนเรียนรู้การบริหารจัดการสวนไม้ผลนอกฤดูกับแปลงผลิตไม้ผลนอกฤดูในจังหวัด จำนวน 1 รุ่น ประกอบด้วย เกษตรกร จำนวน 40 ราย </t>
  </si>
  <si>
    <t>140 ราย</t>
  </si>
  <si>
    <t>1 รุ่น 40 ราย</t>
  </si>
  <si>
    <t xml:space="preserve">กลุ่มเกษตรกรผู้เลี้ยงสัตว์ในพื้นที่ จังหวัดพัทลุง 11 อำเภอ  </t>
  </si>
  <si>
    <t>11 กลุ่มๆละ10คน</t>
  </si>
  <si>
    <t>อ. ศรีนครินทร์ 
อ.กงหรา 
อ.เขาชัยสน 
อ.ป่าพะยอม 
อ.เมือง</t>
  </si>
  <si>
    <t>10 กลุ่ม / 200 คน</t>
  </si>
  <si>
    <t>อ.เขาชัยสน 
อ.บางแก้ว</t>
  </si>
  <si>
    <t>81 คน</t>
  </si>
  <si>
    <t>100 คูหา</t>
  </si>
  <si>
    <t xml:space="preserve">เกษตรกร กลุ่มเกษตรกร 
วิสาหกิจชุมชน ผู้ผลิต ผู้ประกอบการ OTOP/SMEs
ผู้ประกอบการด้านการท่องเที่ยว                          </t>
  </si>
  <si>
    <t>1) อบรมเกษตรกรผู้สนใจทำให้รู้และเข้าใจในการทำฟาร์มสุกรชีวภาพ (หมูหลุม)ตามหลักเกษตรธรรมชาติ
2) อบรมเกษตรกรให้มีความรู้ในการแปรรูปสินค้าสุกรชีวภาพและทำการตลาดเพื่อเพิ่มมูลค่า
3) จัดตั้งฟาร์มต้นแบบสุกรชีวภาพ 11 แห่ง อำเภอละ 1 แห่ง</t>
  </si>
  <si>
    <t>1) สร้างการรับรู้การปฏิบัติทางการเพาะเลี้ยงสัตว์น้ำที่ดีสำหรับฟาร์มเลี้ยงสัตว์น้ำเพื่อการบริโภค มาตรฐาน GAP มกษ.7436-2563 และสัญลักษณ์ประมงธงเขียวและพัฒนาผลิตภัณฑ์แปรรูปสัตว์น้ำพร้อมบรรจุภัณฑ์
  - คัดเลือกเกษตรกรเข้าร่วมโครงการ
  - ฝึกอบรมสร้างองค์ความรู้ตามหลักวิชาการประเมินหลังการเข้าร่วมอบรม
 - สนับสนุนปัจจัยการผลิต
 - ติดตามผลการดำเนินงาน</t>
  </si>
  <si>
    <t>1) จัดซื้อครุภัณฑ์ ได้แก่ เครื่องสีข้าวขาวและข้าวกล้อง จำนวน 10 เครื่อง (สนับสนุนให้เกษตรกร จำนวน 10 กลุ่ม กลุ่มละ 1 เครื่อง)
2) สนับสนุนปัจจัยการผลิต ได้แก่ เมล็ดข้าวดอกพะยอม เมล็ดข้าวเหนียวดำหมอ 37 และปุ๋ยเคมี
3) อบรมพัฒนาและให้ความรู้แก่เกษตรกรจำนวน 200 คน (อบรม 1 วัน) 5 รุ่น รุ่นละ 40 คน</t>
  </si>
  <si>
    <t>1. ลดต้นทุนและเพิ่มประสิทธิภาพการผลิตปาล์มน้ำมันครบวงจร</t>
  </si>
  <si>
    <t>2. เพิ่มประสิทธิภาพการผลิตไม้ผลเศรษฐกิจ</t>
  </si>
  <si>
    <t>30 คน</t>
  </si>
  <si>
    <t>2 ครั้ง</t>
  </si>
  <si>
    <t xml:space="preserve"> - พัฒนาศักยภาพกลุ่มเกษตรกรผู้เลี้ยงสัตว์ในการผลิตแก๊สชีวภาพ </t>
  </si>
  <si>
    <r>
      <rPr>
        <u/>
        <sz val="16"/>
        <color theme="1"/>
        <rFont val="TH SarabunPSK"/>
        <family val="2"/>
      </rPr>
      <t>3.1 ส่งเสริมและอนุรักษ์ภูมิปัญญาท้องถิ่น</t>
    </r>
    <r>
      <rPr>
        <sz val="16"/>
        <color theme="1"/>
        <rFont val="TH SarabunPSK"/>
        <family val="2"/>
      </rPr>
      <t xml:space="preserve">
1) สำรวจข้อมูลพื้นฐาน และประชาสัมพันธ์โครงการ
- ลงพื้นที่สำรวจ รวบรวมข้อมูลพื้นฐาน สอบถามปัญหา
2) เพิ่มประสิทธิภาพการทำนาข้าวริมเล
- จัดกระบวนการเรียนรู้และทดสอบเมล็ดพันธุ์ข้าว
ทางด้านประสาทสัมผัสลักษณะ (คุณภาพการหุงสุก) 
จำนวน 30 คน ๆ ละ 1 ครั้ง</t>
    </r>
  </si>
  <si>
    <r>
      <rPr>
        <u/>
        <sz val="16"/>
        <color theme="1"/>
        <rFont val="TH SarabunPSK"/>
        <family val="2"/>
      </rPr>
      <t>3.2 ประชาสัมพันธ์การทำนาข้าวริมเลสู่การท่องเที่ยวเชิงเกษตร</t>
    </r>
    <r>
      <rPr>
        <sz val="16"/>
        <color theme="1"/>
        <rFont val="TH SarabunPSK"/>
        <family val="2"/>
      </rPr>
      <t xml:space="preserve">
1) จัดงานเกษตรกรมั่นคง ชุมชนยั่งยืน ฟื้นฟูวิถีถิ่น 
"ทำนาเล ดำข้าวเขียว เกี่ยวข้าวสุก" จำนวน 2 ครั้ง</t>
    </r>
  </si>
  <si>
    <r>
      <rPr>
        <u/>
        <sz val="16"/>
        <color theme="1"/>
        <rFont val="TH SarabunPSK"/>
        <family val="2"/>
      </rPr>
      <t>3.3 ยกระดับการพัฒนาผลิตผลข้าวริมเล</t>
    </r>
    <r>
      <rPr>
        <sz val="16"/>
        <color theme="1"/>
        <rFont val="TH SarabunPSK"/>
        <family val="2"/>
      </rPr>
      <t xml:space="preserve">
1) พัฒนาผลิตผลข้าวริมเล
 - อบรมส่งเสริมและพัฒนาการทำบรรจุภัณฑ์ จำนวน 30 คนๆ ละ 1 ครั้ง</t>
    </r>
  </si>
  <si>
    <t>11 อำเภอในจังหวัดพัทลุง</t>
  </si>
  <si>
    <t>1.1 พัฒนาศักยภาพการผลิตและการแปรรูปปลาดุก 
(สนง.ประมงจังหวัดพัทลุง)</t>
  </si>
  <si>
    <t>1.2 ส่งเสริมการผลิตสุกรชีวภาพ (หมูหลุม) 
(สนง.ปศุสัตว์จังหวัดพัทลุง)</t>
  </si>
  <si>
    <t>1.3 พัฒนาศักยภาพกลุ่มเกษตรกรผู้เลี้ยงสัตว์ในการผลิตแก๊สชีวภาพ (สนง.พลังงานจังหวัดพัทลุง)</t>
  </si>
  <si>
    <t>2. โครงการพัฒนาศักยภาพการตลาดเศรษฐกิจดิจิทัล  
(สนง.พาณิชย์จังหวัดพัทลุง)</t>
  </si>
  <si>
    <t>2.1 เชื่อมโยงตลาดสินค้าอัตลักษณ์ สินค้าเกษตร สินค้าสิ่งบ่งชี้ทางภูมิศาสตร์ (GI) ผลิตภัณฑ์ชุมชน OTOP SMEs
- จัดงานแสดงและจำหน่ายสินค้า การเจรจาธุรกิจ (Business Matching) จำนวน 1 ครั้ง 5 วัน 100 คูหา</t>
  </si>
  <si>
    <t>2.2 ส่งเสริมการใช้สิ่งบ่งชี้ทางภูมิศาสตร์ในเชิงพาณิชย์  
- จ้างเหมาส่งเสริมการใช้สิ่งบ่งชี้ทางภูมิศาสตร์ในเชิงพาณิชย์ โดยจัดทำคำขอสิ่งบ่งชี้ทางภูมิศาสตร์ไทย ด้านสินค้าสิ่งบ่งชี้ทางภูมิศาสตร์ในจังหวัดพัทลุงเพื่อรองรับการขออนุญาตใช้ตราสัญลักษณ์ GI</t>
  </si>
  <si>
    <r>
      <rPr>
        <b/>
        <sz val="16"/>
        <color theme="1"/>
        <rFont val="TH SarabunPSK"/>
        <family val="2"/>
      </rPr>
      <t>3.1 พัฒนาศักยภาพกลุ่มเกษตรกรในการบริหารจัดการน้ำด้วยระบบโซล่าเซลล์สูบน้ำแบบเคลื่อนที่ ขนาดแผงโซล่าเซลล์รวมไม่น้อยกว่า 550 วัตต์</t>
    </r>
    <r>
      <rPr>
        <sz val="16"/>
        <color theme="1"/>
        <rFont val="TH SarabunPSK"/>
        <family val="2"/>
      </rPr>
      <t xml:space="preserve">
- อบรมมีความรู้ความเข้าใจการติดตั้งระบบโซล่าเซลล์ในการจัดการน้ำเพื่อใช้ในการเกษตรและลดต้นทุนด้านการบริหารจัดการน้ำ</t>
    </r>
  </si>
  <si>
    <t>5. โครงการเพิ่มประสิทธิภาพการผลิตสินค้าเกษตรเพื่อสร้างความสามารถทางการแข่งขัน  (สนง.เกษตรจังหวัดพัทลุง)</t>
  </si>
  <si>
    <t>1. โครงการยกระดับสินค้าเกษตรและประยุกต์การใช้เทคโนโลยี และพึ่งพาตนเองด้วยพลังงานทดแทนเพื่อสร้างมูลค่าเพิ่มด้วยรูปแบบ BCG Model ครบวงจร  (สนง.กษ.พท. (ประสาน))</t>
  </si>
  <si>
    <t>1.4 การประยุกต์ใช้ชุดเทคโนโลยีในการเพิ่มประสิทธิภาพการผลิตและมูลค่าข้าวไร่จังหวัดพัทลุง ภายใต้ BCG Model
(ศูนย์วิจัยข้าวพัทลุง)</t>
  </si>
  <si>
    <t>3. โครงการส่งเสริมองค์ความรู้และการบริหารจัดการน้ำ
(สนง.พลังงานจังหวัดพัทลุง)</t>
  </si>
  <si>
    <t>เกษตรกรปลูกทุเรียนในจังหวัดพัทลุง จำนวน 110 ราย 
และเกษตรกรปลูกเงาะในอำเภอเมืองพัทลุง ควนขนุน บางแก้ว ป่าพะยอม และศรีนครินทร์ จำนวน 30 ราย</t>
  </si>
  <si>
    <t>4. โครงการพัทลุงเมืองเกษตรปลอดภัย 
(สนง.เกษตรจังหวัดพัทลุง)</t>
  </si>
  <si>
    <t>เม.ย. - มิ.ย. 68</t>
  </si>
  <si>
    <t>ต.ค. 67 - ก.ย. 68</t>
  </si>
  <si>
    <t>ต.ค. 67 - มี.ค. 68</t>
  </si>
  <si>
    <t>ม.ค. - มิ.ย. 68</t>
  </si>
  <si>
    <t>1. ตำบลชัยบุรี อำเภอเมืองพัทลุง
2. ตำบลท่ามิหรำ อำเภอเมืองพัทลุง
3. ตำบลโคกชะงาย อำเภอเมืองพัทลุง
4. ตำบลนาโหนด อำเภอเมืองพัทลุง
5. ตำบลพญาขัน อำเภอเมืองพัทลุง
6. ตำบลชะรัด อำเภอกงหรา
7. ตำบลทะเลน้อย อำเภอควนขนุน
8. ตำบลนาขยาด อำเภอควนขนุน
9. ตำบลชะมวง อำเภอควนขนุน
10. ตำบลพนมวังก์ อำเภอควนขนุน
11. ตำบลปากพะยูน อำเภอปากพะยูน
12. ตำบลเกาะนางคำ อำเภอปากพะยูน
13. ตำบลเกาะหมาก อำเภอปากพะยูน
14. ตำบลหนองธง อำเภอปากพะยูน
15 ตำบลชุมพล อำเภอปากพะยูน</t>
  </si>
  <si>
    <t>การโครงการภายใต้แผนปฏิบัติราชการประจำปีงบประมาณ พ.ศ.2568 จังหวัดพัทลุง</t>
  </si>
  <si>
    <t>ลำดับ</t>
  </si>
  <si>
    <t>โครงการ/กิจกรรมหลัก</t>
  </si>
  <si>
    <t>1. ยกระดับการรักษาคุณภาพการผลิตไม้ผลให้มีคุณภาพและปลอดภัย</t>
  </si>
  <si>
    <t xml:space="preserve">1.1 ติดตั้งห้องเย็นสำเร็จรูปเก็บผลไม้ขนาด (2.4×4.8×2.4 เมตร) </t>
  </si>
  <si>
    <t xml:space="preserve"> - ห้องเย็นสำเร็จรูปเก็บผลไม้ขนาด (2.4×4.8×2.4 เมตร) </t>
  </si>
  <si>
    <t xml:space="preserve">1.2 ติดตั้งหม้อแปลง ไฟฟ้า ขนาด 30KVA 1PH.05 HZ </t>
  </si>
  <si>
    <t xml:space="preserve"> - หม้อแปลง ไฟฟ้า ขนาด 30KVA 1PH.50 HZ </t>
  </si>
  <si>
    <r>
      <t xml:space="preserve">เป้าหมาย/พื้นที่ดำเนินการ : </t>
    </r>
    <r>
      <rPr>
        <sz val="14"/>
        <rFont val="TH SarabunPSK"/>
        <family val="2"/>
      </rPr>
      <t xml:space="preserve">วิสาหกิจชุมชนกลุ่มเกษตรกรปลูกกล้วยหอมทองและไม้ผลปลอดภัย อำเภอบางแก้ว จังหวัดพัทลุง </t>
    </r>
  </si>
  <si>
    <t>2.1.1 จัดอบรมเกษตรกรหลักสูตรการพัฒนาการผลิตสินค้าเกษตรปลอดภัย</t>
  </si>
  <si>
    <t xml:space="preserve">จำนวน 15 ชุมชน (ชุมชนละอย่างน้อย 7 คน รวม 110 คน) </t>
  </si>
  <si>
    <t>จำนวน 2 ครั้ง</t>
  </si>
  <si>
    <t>2.1.2 จัดประชุมเครือข่ายการผลิตพืชปลอดภัยระดับอำเภอ จำนวน 3 ครั้ง</t>
  </si>
  <si>
    <t>เกษตรกร 115 คน</t>
  </si>
  <si>
    <t>2.1.3 จัดประชุมเครือข่ายการผลิตพืชปลอดภัยระดับจังหวัดจำนวน 3 ครั้ง</t>
  </si>
  <si>
    <t>เกษตรกร 20 คน</t>
  </si>
  <si>
    <t>2.1.4 พัฒนาแปลงตัวอย่างการผลิตพืชปลอดภัย จำนวน 15 แปลง</t>
  </si>
  <si>
    <r>
      <t xml:space="preserve">เป้าหมาย/พื้นที่ดำเนินการ :  </t>
    </r>
    <r>
      <rPr>
        <sz val="14"/>
        <rFont val="TH SarabunPSK"/>
        <family val="2"/>
      </rPr>
      <t xml:space="preserve">15 ชุมชน ดังนี้ </t>
    </r>
  </si>
  <si>
    <t>1. ตำบลชัยบุรี อำเภอเมืองพัทลุง</t>
  </si>
  <si>
    <t>2. ตำบลท่ามิหรำ อำเภอเมืองพัทลุง</t>
  </si>
  <si>
    <t>3. ตำบลโคกชะงาย อำเภอเมืองพัทลุง</t>
  </si>
  <si>
    <t>4. ตำบลนาโหนด อำเภอเมืองพัทลุง</t>
  </si>
  <si>
    <t>5. ตำบลพญาขัน อำเภอเมืองพัทลุง</t>
  </si>
  <si>
    <t>6. ตำบลชะรัด อำเภอกงหรา</t>
  </si>
  <si>
    <t>7. ตำบลทะเลน้อย อำเภอควนขนุน</t>
  </si>
  <si>
    <t>8. ตำบลนาขยาด อำเภอควนขนุน</t>
  </si>
  <si>
    <t>9. ตำบลชะมวง อำเภอควนขนุน</t>
  </si>
  <si>
    <t>10. ตำบลพนมวังก์ อำเภอควนขนุน</t>
  </si>
  <si>
    <t>11. ตำบลปากพะยูน อำเภอปากพะยูน</t>
  </si>
  <si>
    <t>12. ตำบลเกาะนางคำ อำเภอปากพะยูน</t>
  </si>
  <si>
    <t>13. ตำบลเกาะหมาก อำเภอปากพะยูน</t>
  </si>
  <si>
    <t>14. ตำบลหนองธง อำเภอปากพะยูน</t>
  </si>
  <si>
    <t>15 ตำบลชุมพล อำเภอปากพะยูน</t>
  </si>
  <si>
    <t xml:space="preserve">2.2.1 จัดกระบวนการเรียนรู้การใช้ปุ๋ยเพื่อลดต้นทุนการผลิต </t>
  </si>
  <si>
    <t xml:space="preserve">เป้าหมาย: ศูนย์จัดการดินปุ๋ยชุมชน 11 ศูนย์ </t>
  </si>
  <si>
    <t>อำเภอละ 1 ศูนย์ ๆ ละ 30 ราย รวม 330 ราย</t>
  </si>
  <si>
    <t>2.2.2 จัดทำแปลงเรียนรู้การใช้ปุ๋ยตามค่าวิเคราะห์ดิน  จำนวน 11 แปลง</t>
  </si>
  <si>
    <r>
      <rPr>
        <b/>
        <sz val="14"/>
        <rFont val="TH SarabunPSK"/>
        <family val="2"/>
      </rPr>
      <t>เป้าหมาย/พื้นที่ดำเนินการ :</t>
    </r>
    <r>
      <rPr>
        <sz val="14"/>
        <rFont val="TH SarabunPSK"/>
        <family val="2"/>
      </rPr>
      <t xml:space="preserve"> ศูนย์จัดการดินปุ๋ยชุมชน 11 ศูนย์  ดังนี้ </t>
    </r>
  </si>
  <si>
    <t>1. ตำบลร่มเมือง อำเภอเมืองพัทลุง (พืชหลัก : มังคุด)</t>
  </si>
  <si>
    <t>2. ม.4 ต.คลองทรายขาว อำเภอกงหรา (พืชหลัก : ไม้ผล)</t>
  </si>
  <si>
    <t>3. ตำบลเขาชัยสน อำเภอเขาชัยสน (พืชหลัก : ปาล์มน้ำมัน)</t>
  </si>
  <si>
    <t>4. ตำบลดอนทราย อำเภอควนขนุน (พืชหลัก : ไม้ผล)</t>
  </si>
  <si>
    <t>5. ตำบลท่ามะเดื่อ อำเภอบางแก้ว (พืชหลัก : ไม้ผล)</t>
  </si>
  <si>
    <t>6. ตำบลหารเทา อำเภอปากพะยูน (พืชหลัก : ไม้ผล)</t>
  </si>
  <si>
    <t>7. หมู่ที่ 5 ตำบลหนองธง อำเภอป่าบอน (พืชหลัก : สละ)</t>
  </si>
  <si>
    <t>8. ตำบลลานข่อย อำเภอป่าพะยอม (พืชหลัก : ไม้ผล)</t>
  </si>
  <si>
    <t>9. ตำบลแม่ขรี อำเภอตะโหมด (พืชหลัก : มังคุด)</t>
  </si>
  <si>
    <t>10. ตำบลเขาย่า อำเภอศรีบรรพต (พืชหลัก : ไม้ผล)</t>
  </si>
  <si>
    <t>11. หมู่ที่ 4 ตำบลชุมพล อำเภอศรีนครินทร์ (พืชหลัก : พืชผัก, ไม้ยืนต้น)</t>
  </si>
  <si>
    <t>2.3.1 ส่งเสริมและอนุรักษ์ภูมิปัญญาท้องถิ่น</t>
  </si>
  <si>
    <t>1) สำรวจข้อมูลพื้นฐาน และประชาสัมพันธ์โครงการ</t>
  </si>
  <si>
    <t>- ลงพื้นที่สำรวจ รวบรวมข้อมูลพื้นฐาน สอบถามปัญหา</t>
  </si>
  <si>
    <t>2) เพิ่มประสิทธิภาพการทำนาข้าวริมเล</t>
  </si>
  <si>
    <t>- จัดกระบวนการเรียนรู้และทดสอบเมล็ดพันธุ์ข้าว</t>
  </si>
  <si>
    <t xml:space="preserve">ทางด้านประสาทสัมผัสลักษณะ (คุณภาพการหุงสุก) </t>
  </si>
  <si>
    <t>จำนวน 30 คน ๆ ละ 1 ครั้ง</t>
  </si>
  <si>
    <t>2.3.2 ประชาสัมพันธ์การทำนาข้าวริมเลสู่การท่องเที่ยวเชิงเกษตร</t>
  </si>
  <si>
    <t xml:space="preserve">1) จัดงานเกษตรกรมั่นคง ชุมชนยั่งยืน ฟื้นฟูวิถีถิ่น </t>
  </si>
  <si>
    <t>"ทำนาเล ดำข้าวเขียว เกี่ยวข้าวสุก" จำนวน 2 ครั้ง</t>
  </si>
  <si>
    <t>2.3.3 ยกระดับการพัฒนาผลิตผลข้าวริมเล</t>
  </si>
  <si>
    <t>1) พัฒนาผลิตผลข้าวริมเล</t>
  </si>
  <si>
    <t xml:space="preserve"> - อบรมส่งเสริมและพัฒนาการทำบรรจุภัณฑ์ จำนวน 30 คนๆ ละ 1 ครั้ง</t>
  </si>
  <si>
    <r>
      <rPr>
        <b/>
        <sz val="14"/>
        <rFont val="TH SarabunPSK"/>
        <family val="2"/>
      </rPr>
      <t xml:space="preserve">เป้าหมาย/พื้นที่ดำเนินการ : </t>
    </r>
    <r>
      <rPr>
        <sz val="14"/>
        <rFont val="TH SarabunPSK"/>
        <family val="2"/>
      </rPr>
      <t>หมู่ที่ 7, 8 และ 11 ตำบลลำปำ อำเภอเมืองพัทลุง จังหวัดพัทลุง</t>
    </r>
  </si>
  <si>
    <t>2.4.1 สัมมนาอาสาสมัครเกษตรหมู่บ้านต้นแบบ 65 คน</t>
  </si>
  <si>
    <t>2.4.2 สนับสนุนปัจจัยการผลิตเพื่อจัดทำแปลงเรียนรู้ให้แก่</t>
  </si>
  <si>
    <t>อาสาสมัครเกษตรหมู่บ้านต้นแบบ 65 ตำบล ๆ ละ 1 จุด</t>
  </si>
  <si>
    <r>
      <rPr>
        <b/>
        <sz val="14"/>
        <rFont val="TH SarabunPSK"/>
        <family val="2"/>
      </rPr>
      <t>เป้าหมาย/พื้นที่ดำเนินการ :</t>
    </r>
    <r>
      <rPr>
        <sz val="14"/>
        <rFont val="TH SarabunPSK"/>
        <family val="2"/>
      </rPr>
      <t xml:space="preserve"> 65 ตำบล ในจังหวัดพัทลุง</t>
    </r>
  </si>
  <si>
    <t xml:space="preserve">1) จัดกระบวนการถ่ายทอดความรู้ จำนวน 1 ครั้งๆ ละ 30 คน </t>
  </si>
  <si>
    <t>รวมทั้งหมด 180 คน</t>
  </si>
  <si>
    <r>
      <rPr>
        <b/>
        <sz val="14"/>
        <rFont val="TH SarabunPSK"/>
        <family val="2"/>
      </rPr>
      <t xml:space="preserve">เป้าหมาย/พื้นที่ดำเนินการ : </t>
    </r>
    <r>
      <rPr>
        <sz val="14"/>
        <rFont val="TH SarabunPSK"/>
        <family val="2"/>
      </rPr>
      <t xml:space="preserve">แปลงใหญ่ปาล์มน้ำมัน 6 แปลงๆ ละ 30 คน ดังนี้ </t>
    </r>
  </si>
  <si>
    <t xml:space="preserve">     1. แปลงใหญ่ปาล์มน้ำมัน ตำบลแหลมโตนด อำเภอควนขนุน</t>
  </si>
  <si>
    <t xml:space="preserve">     2. แปลงใหญ่ปาล์มน้ำมัน ตำบลเกาะนางคำ อำเภอปากพะยูน</t>
  </si>
  <si>
    <t xml:space="preserve">     3. แปลงใหญ่ปาล์มน้ำมัน ตำบลทุ่งนารี อำเภอป่าบอน</t>
  </si>
  <si>
    <t xml:space="preserve">     4. แปลงใหญ่ปาล์มน้ำมัน ตำบลวังใหม่ อำเภอป่าบอน</t>
  </si>
  <si>
    <t xml:space="preserve">     5. แปลงใหญ่ปาล์มน้ำมัน ตำบลโคกสัก อำเภอบางแก้ว </t>
  </si>
  <si>
    <t xml:space="preserve">     6. แปลงใหญ่ปาล์มน้ำมัน ตำบลชัยบุรี อำเภอเมืองพัทลุง</t>
  </si>
  <si>
    <t xml:space="preserve"> - ถ่ายทอดความรู้เทคโนโลยีการผลิตไม้ผลนอกฤดู จำนวน 1 ครั้ง </t>
  </si>
  <si>
    <t>กับแปลงผลิตไม้ผลนอกฤดูในจังหวัด</t>
  </si>
  <si>
    <t xml:space="preserve"> - จัดกิจกรรมแลกเปลี่ยนเรียนรู้การบริหารจัดการสวนไม้ผลนอกฤดู</t>
  </si>
  <si>
    <t xml:space="preserve">กับแปลงผลิตไม้ผลนอกฤดูในจังหวัด จำนวน 1 รุ่น ประกอบด้วย </t>
  </si>
  <si>
    <t xml:space="preserve">เกษตรกร จำนวน 40 ราย </t>
  </si>
  <si>
    <r>
      <rPr>
        <b/>
        <sz val="14"/>
        <rFont val="TH SarabunPSK"/>
        <family val="2"/>
      </rPr>
      <t xml:space="preserve">เป้าหมาย/พื้นที่ดำเนินการ : </t>
    </r>
    <r>
      <rPr>
        <sz val="14"/>
        <rFont val="TH SarabunPSK"/>
        <family val="2"/>
      </rPr>
      <t xml:space="preserve"> เป้าหมายทั้งหมด 140 ราย</t>
    </r>
  </si>
  <si>
    <t>1. เกษตรกรปลูกทุเรียนในจังหวัดพัทลุง จำนวน 110 ราย (อำเภอละ 10 ราย ใน 11 อำเภอของจังหวัดพัทลุง)</t>
  </si>
  <si>
    <t xml:space="preserve">2. เกษตรกรปลูกเงาะจำนวน 30 ราย ใน 5 อำเภอ ได้แก่ อำเภอเมืองพัทลุง อำเภอควนขนุน อำเภอบางแก้ว อำเภอป่าพะยอม </t>
  </si>
  <si>
    <t xml:space="preserve"> และอำเภอศรีนครินทร์  (อำเภอละ 6 ราย)</t>
  </si>
  <si>
    <t>3.1 พัฒนาศักยภาพกลุ่มเกษตรกรในการบริหารจัดการน้ำด้วยระบบโซล่าเซลล์สูบน้ำแบบเคลื่อนที่ ขนาดแผงโซล่าเซลล์รวมไม่น้อยกว่า 550 วัตต์
- อบรมมีความรู้ความเข้าใจการติดตั้งระบบโซล่าเซลล์ในการจัดการน้ำเพื่อใช้ในการเกษตรและลดต้นทุนด้านการบริหารจัดการน้ำ</t>
  </si>
  <si>
    <t>โครงการยกระดับสินค้าเกษตรและประยุกต์การใช้เทคโนโลยี และพึ่งพาตนเองด้วยพลังงานทดแทนเพื่อสร้างมูลค่าเพิ่มด้วยรูปแบบ BCG Model ครบวงจร  (สนง.กษ.พท. (ประสาน))</t>
  </si>
  <si>
    <t>โครงการพัฒนาศักยภาพการตลาดเศรษฐกิจดิจิทัล  (สนง.พาณิชย์จังหวัดพัทลุง)</t>
  </si>
  <si>
    <t>1.4 การประยุกต์ใช้ชุดเทคโนโลยีในการเพิ่มประสิทธิภาพการผลิตและมูลค่าข้าวไร่จังหวัดพัทลุง ภายใต้ BCG Model (ศูนย์วิจัยข้าวพัทลุง)</t>
  </si>
  <si>
    <t>1.1 พัฒนาศักยภาพการผลิตและการแปรรูปปลาดุก (สนง.ประมงจังหวัดพัทลุง)</t>
  </si>
  <si>
    <t>โครงการส่งเสริมองค์ความรู้และการบริหารจัดการน้ำ (สนง.พลังงานจังหวัดพัทลุง)</t>
  </si>
  <si>
    <t>โครงการเพิ่มประสิทธิภาพการผลิตสินค้าเกษตรเพื่อสร้างความสามารถทางการแข่งขัน  (สนง.เกษตรจังหวัดพัทลุง)</t>
  </si>
  <si>
    <t>โครงการพัทลุงเมืองเกษตรปลอดภัย   (สนง.เกษตรจังหวัดพัทลุง)</t>
  </si>
  <si>
    <t>โครงการยกระดับไม้ผลเศรษฐกิจที่มีคุณภาพและปลอดภัยเพื่อสร้างความสามารถในการแข่งขัน (สนง.เกษตรจังหวัดพัทลุง)</t>
  </si>
  <si>
    <t xml:space="preserve">เป้าหมาย/พื้นที่ดำเนินการ : </t>
  </si>
  <si>
    <t xml:space="preserve">1. ศูนย์ข้าวชุมชนบ้านปาบ ต.ป่าพะยอม อ.ป่าพะยอม จ.พัทลุง </t>
  </si>
  <si>
    <t xml:space="preserve">2. ศูนย์ข้าวชุมชนบ้านควนดินแดง ต.ดอนทราย อ.ควนขนุน จ.พัทลุง </t>
  </si>
  <si>
    <t xml:space="preserve">3. กลุ่มทำนาอินทรีย์ตะโหมด ม.๒ ต.ตะโหมด อ.ตะโหมด จ.พัทลุง </t>
  </si>
  <si>
    <t>4. ศูนย์เรียนรู้การเพิ่มประสิทธิภาพการผลิตสินค้าเกษตร ต.ดอนทราย อ,ปากพะยูน จ.พัทลุง</t>
  </si>
  <si>
    <t>5. กลุ่มพืชไร่บ้านลำ ต.ร่มเมือง อ.เมือง จ.พัทลุง</t>
  </si>
  <si>
    <t>6. กลุ่มเกษตรกรศูนย์การเรียนรู้ในสวนศรี ต.ลำสินธุ์ อ.ศรีนุครินทร์ จ.พัทลุง</t>
  </si>
  <si>
    <t xml:space="preserve">7. ศูนย์ข้าวชุมชนตะแพน ต.ตะแพน อ.ศรีบรรพต จ.พัทลุง </t>
  </si>
  <si>
    <t xml:space="preserve">8. ศูนย์ข้าวชุมชนตำบลคลองเฉลิม ต.คลองเฉลิม อ.กงหรา จ.พัทลุง </t>
  </si>
  <si>
    <t xml:space="preserve">9. ศูนย์ข้าวชุมชนแปลงใหญ่ตำบลโคกทราย ต.โคกทราย. อ.ป่าบอน จ.พัทลุง </t>
  </si>
  <si>
    <t xml:space="preserve">10. ศูนย์ข้าวชุมชนโรงเรียนชาวนาชะรัด ต.ชะรัด อ.กงหรา จ.พัทลุง </t>
  </si>
  <si>
    <r>
      <t xml:space="preserve">เป้าหมาย/พื้นที่ดำเนินการ : </t>
    </r>
    <r>
      <rPr>
        <sz val="14"/>
        <rFont val="TH SarabunPSK"/>
        <family val="2"/>
      </rPr>
      <t>อ.เขาชัยสน อ.บางแก้ว</t>
    </r>
  </si>
  <si>
    <t>1. พัฒนาศักยภาพการผลิตสินค้าเกษตรปลอดภัยจังหวัดพัทลุง</t>
  </si>
  <si>
    <t>2. ส่งเสริมการใช้ปุ๋ยเพื่อลดต้นทุนการผลิต</t>
  </si>
  <si>
    <t>3. ส่งเสริมการเพิ่มประสิทธิภาพการทำนาข้าวริมเลสู่การท่องเที่ยวเชิงเกษตร</t>
  </si>
  <si>
    <t>4. พัฒนาอาสาสมัครเกษตร</t>
  </si>
  <si>
    <t>1. การลดต้นทุนและเพิ่มประสิทธิภาพการผลิตปาล์มน้ำมันครบวงจร</t>
  </si>
  <si>
    <t>2.1 พัฒนาศักยภาพการผลิตไม้ผลเศรษฐกิจ</t>
  </si>
  <si>
    <t>2.2 แลกเปลี่ยนเรียนรู้การบริหารจัดการสวนไม้ผลนอกฤดู</t>
  </si>
  <si>
    <t>งบประมาณ</t>
  </si>
  <si>
    <t>(บาท)</t>
  </si>
  <si>
    <t>ทั้งหมด</t>
  </si>
  <si>
    <t>3.2 ปรับปรุงซ่อมแซมเหมืองส่งน้ำ (ครุภัณฑ์)-เทศบาลตำบลแหลมโตนด</t>
  </si>
  <si>
    <r>
      <t xml:space="preserve">เป้าหมาย/พื้นที่ดำเนินการ : </t>
    </r>
    <r>
      <rPr>
        <sz val="14"/>
        <rFont val="TH SarabunPSK"/>
        <family val="2"/>
      </rPr>
      <t>ตำบลแหลมโตนด อ.ควนขนุน</t>
    </r>
  </si>
  <si>
    <t>1 วสช.</t>
  </si>
  <si>
    <t>15 ชุมชน</t>
  </si>
  <si>
    <t>ชุมชนละ 2 ครั้ง</t>
  </si>
  <si>
    <t>อำเภอ/3 ครั้ง</t>
  </si>
  <si>
    <t>จังหวัด/3 ครั้ง</t>
  </si>
  <si>
    <t>11 ศูนย์</t>
  </si>
  <si>
    <t>1 ครั้ง</t>
  </si>
  <si>
    <t>65 ตำบล</t>
  </si>
  <si>
    <t>6 แปลง</t>
  </si>
  <si>
    <t>40 ราย</t>
  </si>
  <si>
    <t>ปริมาณงาน</t>
  </si>
  <si>
    <t>2) อบรมเกษตรกรให้มีความรู้ในการแปรรูปสินค้าสุกรชีวภาพและทำการตลาดเพื่อเพิ่มมูลค่า</t>
  </si>
  <si>
    <t>3) จัดตั้งฟาร์มต้นแบบสุกรชีวภาพ 11 แห่ง อำเภอละ 1 แห่ง</t>
  </si>
  <si>
    <t>1) อบรมเกษตรกรผู้สนใจทำให้รู้และเข้าใจในการทำฟาร์มสุกรชีวภาพ (หมูหลุม)ตามหลักเกษตรธรรมชาติ</t>
  </si>
  <si>
    <t>3) อบรมพัฒนาและให้ความรู้แก่เกษตรกรจำนวน 200 คน (อบรม 1 วัน) 5 รุ่น รุ่นละ 40 คน</t>
  </si>
  <si>
    <t>200 คน</t>
  </si>
  <si>
    <t>10 กลุ่มๆละ 1 เครื่อง</t>
  </si>
  <si>
    <t xml:space="preserve"> (11 อำเภอๆละ10 คน)</t>
  </si>
  <si>
    <t>110 คน</t>
  </si>
  <si>
    <t>11 แห่ง</t>
  </si>
  <si>
    <t>220 คน</t>
  </si>
  <si>
    <t>2) สนับสนุนปัจจัยการผลิต ได้แก่ เมล็ดข้าวดอกพะยอม เมล็ดข้าวเหนียวดำหมอ 37 และปุ๋ยเคมี</t>
  </si>
  <si>
    <t>1) จัดซื้อครุภัณฑ์ ได้แก่ เครื่องสีข้าวขาวและข้าวกล้อง จำนวน 10 เครื่อง (สนับสนุนให้เกษตรกร จำนวน 10 กลุ่ม กลุ่มละ 1 เครื่อง)</t>
  </si>
  <si>
    <t>ระยะเวลา</t>
  </si>
  <si>
    <t>ดำเนินการ</t>
  </si>
  <si>
    <t>ม.ค. - มิ.ย. 67</t>
  </si>
  <si>
    <t>ม.ค. - มี.ค. 67</t>
  </si>
  <si>
    <t>ก.ค. - ก.ย. 67</t>
  </si>
  <si>
    <t>เม.ย. - มิ.ย. 67</t>
  </si>
  <si>
    <t>ต.ค. - ก.ย. 67</t>
  </si>
  <si>
    <t>แผนการใช้จ่ายเงิน</t>
  </si>
  <si>
    <t>ไตรมาส 1</t>
  </si>
  <si>
    <t>ต.ค.</t>
  </si>
  <si>
    <t>พ.ย.</t>
  </si>
  <si>
    <t>ธ.ค.</t>
  </si>
  <si>
    <t>ม.ค.</t>
  </si>
  <si>
    <t>ก.พ.</t>
  </si>
  <si>
    <t>มี.ค.</t>
  </si>
  <si>
    <t>เม.ย.</t>
  </si>
  <si>
    <t>พ.ค.</t>
  </si>
  <si>
    <t>มิ.ย.</t>
  </si>
  <si>
    <t>ก.ค.</t>
  </si>
  <si>
    <t>ส.ค.</t>
  </si>
  <si>
    <t>ก.ย.</t>
  </si>
  <si>
    <t>ไตรมาส 2</t>
  </si>
  <si>
    <t>ไตรมาส 3</t>
  </si>
  <si>
    <t>ไตรมาส 4</t>
  </si>
  <si>
    <t>โครงการด้านการเกษตร</t>
  </si>
  <si>
    <t>งบดำเนินงาน  422,900 บาท/งบลงทุน 495,000 บาท</t>
  </si>
  <si>
    <t>ที่</t>
  </si>
  <si>
    <t>(1) งบประมาณที่ได้รับจัดสรรตาม พ.ร.บ. (บาท)</t>
  </si>
  <si>
    <t>(2) แผนการดำเนินงาน/แผนการจัดซื้อจัดจ้าง</t>
  </si>
  <si>
    <t>(3) ผลการดำเนินงาน (สถานะ/ปัญหาอุปสรรค)</t>
  </si>
  <si>
    <t>(4) ผลการก่อหนี้ผูกพัน/ผลเบิกจ่าย/กันเงินเหลื่อมปี (บาท)</t>
  </si>
  <si>
    <t>(5) หมายเหตุ
ผลความก้าวหน้า (ร้อยละ)/รายละเอียดของปัญหาอุปสรรค/การปรับเพิ่มหรือลดงบประมาณ/วันเริ่มต้น-สิ้นสุดสัญญาหรือคาดว่าจะแล้วเสร็จ (กรณีไม่เป็นไปตามสัญญา)/เงินเหลือจ่ายที่ไม่ใช้แล้ว/กรณีต้องกันเงินไว้เบิกเหลื่อมปี 69 (ให้ระบุวงเงิน/วันที่คาดว่าจะแล้วเสร็จด้วย)</t>
  </si>
  <si>
    <t xml:space="preserve">(1.1)
โครงการ/กิจกรรม 
</t>
  </si>
  <si>
    <t>หน่วยดำเนินการ</t>
  </si>
  <si>
    <t xml:space="preserve">(1.2)
รายจ่ายประจำ (งบดำเนินงาน/
รายจ่ายอื่น) </t>
  </si>
  <si>
    <t xml:space="preserve">(1.3)
งบลงทุน
</t>
  </si>
  <si>
    <t xml:space="preserve">(1.4) = (1.2)+(1.3)
รวม
</t>
  </si>
  <si>
    <t>(2.1) งบดำเนินงาน/รายจ่ายอื่น
(ระบุตัวเลขเดือน)
(ตามแผน/คาดการณ์)</t>
  </si>
  <si>
    <t>(2.2) งบลงทุน
(ระบุตัวเลขเดือน)
(ตามแผน/คาดการณ์)</t>
  </si>
  <si>
    <t>(3.1) 
งบดำเนินงาน/รายจ่ายอื่น
(ระบุตัวเลข)</t>
  </si>
  <si>
    <t>(3.2) 
งบลงทุน
(ระบุตัวเลข)</t>
  </si>
  <si>
    <t>(3.3)
เหตุผล/ปัญหา 
(ระบุตัวเลขหรือคำว่าไม่มี)</t>
  </si>
  <si>
    <t xml:space="preserve">(4.1)
วงเงินก่อหนี้ผูกพัน
</t>
  </si>
  <si>
    <t>(4.2)
เงินเหลือจ่ายจากการก่อหนี้ผูกพัน</t>
  </si>
  <si>
    <t xml:space="preserve">(4.3)
ผลการเบิกจ่ายสะสม ณ ปัจจุบัน
</t>
  </si>
  <si>
    <t>(4.4)
คาดการณ์
ผลการเบิกจ่ายสะสม 
ณ 30 ก.ย. 68</t>
  </si>
  <si>
    <t>(4.5)
คาดการณ์
กันเงินไว้เบิกเหลื่อมปี</t>
  </si>
  <si>
    <t>เริ่มต้น</t>
  </si>
  <si>
    <t>สิ้นสุด</t>
  </si>
  <si>
    <t>ก่อหนี้เสร็จ</t>
  </si>
  <si>
    <t>แบบรายงานผลการดำเนินงานตามแผนปฏิบัติราชการประจำปีงบประมาณ พ.ศ. 2568 ของจังหวัดและกลุ่มจังหวัด</t>
  </si>
  <si>
    <t>แบบรายงานงบ 68</t>
  </si>
  <si>
    <t>สนง.ประมง</t>
  </si>
  <si>
    <t>สนง.ปศุสัตว์</t>
  </si>
  <si>
    <t>สนง.พลังงาน</t>
  </si>
  <si>
    <t>ศวข.</t>
  </si>
  <si>
    <t>สรุปข้อมูลกิจกรรมและงบประมาณ</t>
  </si>
  <si>
    <t>พ.ร.บ.</t>
  </si>
  <si>
    <t>ภาพรวม</t>
  </si>
  <si>
    <t>ยกเลิกกิจกรรม</t>
  </si>
  <si>
    <t>เปลี่ยนแปลงกิจกรรม/งบประมาณ</t>
  </si>
  <si>
    <t>กิจกรรม</t>
  </si>
  <si>
    <t>งบรายจ่ายประจำ</t>
  </si>
  <si>
    <t>งบลงทุน</t>
  </si>
  <si>
    <t>รวม</t>
  </si>
  <si>
    <t>หมายเหตุ: สามารถศึกษาการบันทึกข้อมูลลงในแบบรายงานได้จากเอกสารคำอธิบาย</t>
  </si>
  <si>
    <t>***รายงานทุกวันที่ 5 ของเดือน โดยครั้งแรกให้รายงานภายในวันที่ 5 พฤศจิกายน 2567 ทั้งทางเอกสารและไปรษณีย์อิเล็กทรอนิกส์ที่ reportpad62@gmail.com ในรูปแบบ MS Excel***</t>
  </si>
  <si>
    <t>จังหวัด/กลุ่มจังหวัด...................พัทลุง..............................................  (ข้อมูล ณ วันที่ 1 พฤศจิกายน 2568)</t>
  </si>
  <si>
    <t>โครงการส่งเสริม พัฒนา ฟื้นฟู อนุรักษ์ พื้นที่มรดกทางการเกษตรโลก “การเลี้ยงควายปลักและระบบนิเวศในพื้นที่ชุมน้ำทะเลน้อย”</t>
  </si>
  <si>
    <t>กิจกรรมที่ 1 เพิ่มความหลากหลายทางชีวภาพพื้นที่ชุ่มน้ำทะเลน้อย</t>
  </si>
  <si>
    <t>1.1 :  อบรมสร้างการรับรู้ชาวประมงวิถีควายปลักสอดคล้องกับวิถีประมง</t>
  </si>
  <si>
    <t>1.2 : ป้องกัน และควบคุมการทำประมงผิดกฎหมาย เพื่อรักษาความสมดุลของธรรมชาติ</t>
  </si>
  <si>
    <t>กิจกรรมที่ 2  : พัฒนาการเลี้ยงควายปลักให้มั่นคงและยั่งยืน</t>
  </si>
  <si>
    <t>2.1 อบรมเกษตรกรด้านการเลี้ยงการจัดการควายปลักให้สุขภาพดีเพื่อรองรับการท่องเที่ยว</t>
  </si>
  <si>
    <t>2.2 อบรมเกษตรกรเชิงปฏิบัติการเรื่องการผลิตอาหารTMRเพื่อเป็นเสบียงอาหารให้ควายปลัก</t>
  </si>
  <si>
    <t>กิจกรรมที่ 3 เชื่อมโยงกลุ่มเกษตรกรผู้เลี้ยงควายปลัก</t>
  </si>
  <si>
    <t>กิจกรรมที่ 4 เสริมสร้างและพัฒนาความรู้อาสาปศุสัตว์ควายปลัก</t>
  </si>
  <si>
    <t>ไม่มี</t>
  </si>
  <si>
    <t>งบจังหวัดและกลุ่มจังหวัด (จังหวัดพัทลุง)</t>
  </si>
  <si>
    <t xml:space="preserve"> - งบลงทุน เครื่องสีข้าวขาวและข้าวกล้อง จ.พัทลุง (10 เครื่อง) 
งปม 495,000 บาท อยู่ระหว่าง ร่าง TOR
- งบดำเนินงาน (อบรม วัสดุการเกษตร) งปม. 422,900 บาท 
กำหนดจัดอบรมไตรมาส 3-4 (ช่วงฤดูกาลทำนา)</t>
  </si>
  <si>
    <t>อยู่ระหว่างดำเนินการประสานวิทยากรและเตรียมข้อมูลสำหรับการจัดอบรม ในเดือนม.ค.68</t>
  </si>
  <si>
    <t>อยู่ระหว่างดำเนินการประสานวิทยากรและเตรียมข้อมูลสำหรับการจัดอบรม ระหว่างเดือนม.ค.- ก.พ.68</t>
  </si>
  <si>
    <t>อนุมัติโครงการแล้ว อยู่ระหว่างดำเนินทำสัญญายืมเงินในการจัดฝึกอบรม</t>
  </si>
  <si>
    <t>อนุมัติโครงการแล้ว อยู่ระหว่างดำเนินการทำสัญญายืมเงินในการจัดฝึกอบรม</t>
  </si>
  <si>
    <t>อยู่ระหว่างดำเนินการ จัดซื้อวัสดุฝึกอบรม กำหนดจัดอบรม ประมาณ กุมภาพันธ์ 68</t>
  </si>
  <si>
    <t>สนง.พาณิชย์</t>
  </si>
  <si>
    <t>สนง.เกษตร</t>
  </si>
  <si>
    <t>แบบรายงานผลการดำเนินงานตามแผนปฏิบัติราชการประจำปีงบประมาณ พ.ศ. 2569 ของจังหวัดและกลุ่มจังหวัด</t>
  </si>
  <si>
    <t>(4.4)
คาดการณ์
ผลการเบิกจ่ายสะสม 
ณ 30 ก.ย. 69</t>
  </si>
  <si>
    <t>แบบรายงานงบ 69</t>
  </si>
  <si>
    <t>กิจกรรมหลักที่ 1. พัฒนาอุตสาหกรรมโคเนื้อคุณภาพดีมีอัตลักษณ์ครบวงจรในจังหวัดพัทลุง</t>
  </si>
  <si>
    <t>กิจกรรมหลักที่ 2. เพิ่มประสิทธิภาพการผลิตข้าว และการขยายผลเทคโนโลยีการผลิตข้าวโดยการจัดการน้ำแบบเปียกสลับแห้ง ภายใต้การเปลี่ยนแปลงสภาพภูมิอากาศ ในพื้นที่ผลิตข้าวของจังหวัดพัทลุง</t>
  </si>
  <si>
    <t>กิจกรรมหลักที่ 3. ส่งเสริมระบบน้ำอัจฉริยะในศูนย์เรียนรู้การเพิ่มประสิทธิภาพการผลิตสินค้าเกษตร (ศพก.)</t>
  </si>
  <si>
    <t>กิจกรรมหลักที่ 4. ส่งเสริมอาชีพการผลิตการตลาดสุกรชีวภาพในจังหวัดพัทลุง</t>
  </si>
  <si>
    <t>โครงการเพิ่มศักยภาพการผลิตเพื่อความมั่นคงทางอาหารในพื้นที่มรดกทางการเกษตรโลก</t>
  </si>
  <si>
    <t>โครงการยกระดับสินค้าเกษตรมูลค่าสูงเพิ่มความสามารถในการแข่งขัน</t>
  </si>
  <si>
    <t>1.1 เชื่อมโยงเครือข่ายกลุ่มโคเนื้อในจังหวัดพัทลุง</t>
  </si>
  <si>
    <t>1.2 อบรมการเลี้ยงโคเนื้อปลอดภัยคุณภาพดีครบวงจรแบบครัสเตอร์การผลิตปุ๋ยอินทรีย์คุณภาพสูงและพัฒนาส่งเสริมเจ้าหน้าที่สัตวบาลประจำกลุ่ม</t>
  </si>
  <si>
    <t>1.3 พัฒนาฟาร์มมาตรฐาน</t>
  </si>
  <si>
    <t>1.4 กิจกรรมประชาสัมพันธ์</t>
  </si>
  <si>
    <t>2.1 การฝึกอบรมสร้างองค์ความรู้ทายาทเกษตรกร ในการนำเทคโนโลยีมาใช้ในการผลิตข้าว การจัดการผลิต และการแปรรูปสินค้าเกษตรเพื่อที่จะให้สินค้าเกษตรมีมูลค่าสูง</t>
  </si>
  <si>
    <t>2.2 การฝึกอบรม ให้ความรู้แก่เกษตรกรเกี่ยวกับการผลิตเมล็ดพันธุ์ข้าวคุณภาพดี และการผลิตให้ได้มาตรฐานเมล็ดพันธุ์</t>
  </si>
  <si>
    <t>3.1 พัฒนาทักษะองค์ความรู้แก่เกษตรกรต้นแบบ</t>
  </si>
  <si>
    <t>3.2 พัฒนาศักยภาพแปลงต้นแบบการจัดทำระบบน้ำ เพื่อเพิ่มประสิทธิภาพการผลิต</t>
  </si>
  <si>
    <t xml:space="preserve">4.1 ส่งเสริมอบรมส่งเสริมอาชีพการเลี้ยงสุกรชีวภาพ </t>
  </si>
  <si>
    <t>4.2 ส่งเสริมการตลาดผลิตภัณฑ์สุกรชีวภาพ</t>
  </si>
  <si>
    <t xml:space="preserve"> - จัดกิจกรรมตลาดสุกรชีวภาพสัญจร 3 ครั้ง</t>
  </si>
  <si>
    <t xml:space="preserve"> - การประกวดการแปรรูปผลิตภัณฑ์สุกรชีวภาพ </t>
  </si>
  <si>
    <t>2.1 อบรมการแปรรูปเนื้อควายปลอดภัยคุณภาพดี</t>
  </si>
  <si>
    <t>2.2 พัฒนาบรรจุภัณฑ์ การประชาสัมพันธ์ และการพัฒนาจุดจำหน่าย</t>
  </si>
  <si>
    <t>กษ. ประสาน</t>
  </si>
  <si>
    <t>ศวข/ศมข</t>
  </si>
  <si>
    <t>เกษตรจังหวัด</t>
  </si>
  <si>
    <t>ปศุสัตว์จังหวัด</t>
  </si>
  <si>
    <t>กษ.พท.</t>
  </si>
  <si>
    <t>กิจกรรมหลักที่ 1. สร้างการรับรู้ ความตระหนักในการอนุรักษ์พื้นที่มรดกทางการเกษตรโลก</t>
  </si>
  <si>
    <t xml:space="preserve"> กิจกรรมหลักที่ 2. เพิ่มรายได้เพิ่มมูลค่าควายปลักพื้นที่ชุมทะเลน้อย GIAHS ให้มีความมั่นคงและยั่งยืน</t>
  </si>
  <si>
    <t>ส่งเสริมและพัฒนาเครือข่ายสถาบันเกษตรกรให้มีความเข้มแข็ง</t>
  </si>
  <si>
    <t>สหกรณ์/เกษตร</t>
  </si>
  <si>
    <t>3.1 ส่งเสริมและยกระดับความเข้มแข็งของสถาบันเกษตรกร</t>
  </si>
  <si>
    <t>3.2 ส่งเสริมความมั่นคงด้านอาหารระดับชุมชนเพื่อการพัฒนาที่ยั่งยืน</t>
  </si>
  <si>
    <t>3.3 พัฒนาศักยภาพเครือข่ายวิสาหกิจชุมชนเครื่องแกงพัทลุง</t>
  </si>
  <si>
    <t>สหกรณ์จังหวัด</t>
  </si>
  <si>
    <t>ดำเนินการอบรมเกษตรกร เสร็จเรียบร้อยแล้ว จำนวน 11 ครั้งๆละ 20 ราย รวม 220 ราย ระหว่างวันที่ 11 พ.ย. - 17 ธ.ค. 68 และคืนเงินในกิจกรรมดังกล่าว จำนวน 2,900 บาท เนื่องจากช่วงเวลาที่อบรมเกิดอุทกภัยในหลายพื้นที่ของจังหวัดพัทลุง ทำให้เกษตรกรเป้าหมายไม่ได้เข้ารับการอบรม</t>
  </si>
  <si>
    <t>จัดอบรมพัฒนาทักษะองค์ความรู้แก่เกษตรกรต้นแบบ ครั้งที่ 1 เมื่อวันที่ 11 ธ.ค. 68 และครั้งที่ 2 เมื่อวันที่ 12 เดือน ธ.ค. 68 และครั้งที่ 3 วันที่ 9 ม.ค. 69 เรียบร้อยแล้ว อยู่ระหว่างส่งเบิกเงิน</t>
  </si>
  <si>
    <t xml:space="preserve">อยู่ระหว่างดำเนินการขออนุมัติจัดฝึกอบรม  </t>
  </si>
  <si>
    <t>ส่วนราชการ สำนักงานเกษตรและสหกรณ์จังหวัดพัทลุง (ข้อมูล ณ วันที่ ...กุมภาพันธ์ 2569)</t>
  </si>
  <si>
    <t>จัดการฝึกอบรมการสร้างการรับรู้ ความตระหนักในการอนุรักษ์พื้นที่มรดกทางการเกษตรโลกฯ เมื่อวันที่ 13,15,20,22,27 ม.ค. 69 รวมจำนวน 200 คน เรียบร้อยแล้ว  และอยู่ระหว่างดำเนินการส่งเบิก 79,000 บาท</t>
  </si>
  <si>
    <t>อยู่ระหว่างดำเนินการขออนุมัติจัดฝึกอบรม เป้าหมาย 20 ราย กำหนดอบรมวันที่ 12 - 13 มี.ค.69</t>
  </si>
  <si>
    <t>ดำเนินการไตรมาสที่ 3 (เม.ย.69)</t>
  </si>
  <si>
    <t>ดำเนินการไตรมาสที่ 3 (พ.ค. 69)</t>
  </si>
  <si>
    <t xml:space="preserve">ดำเนินการไตรมาสที่ 3-4  </t>
  </si>
  <si>
    <t>2.3 การฝึกอบรม ให้ความรู้แก่เกษตรกร เกี่ยวกับการเปลี่ยนแปลงของสภาพภูมิอากาศ การปลดปล่อยก๊าซเรือนกระจก และการขายคาร์บอนเครดิตจากการผลิตข้าว และ การทำแปลงขยายผลการผลิตข้าวโดยใช้การจัดการน้ำแบบเปียกสลับแห้งในแปลงนาเกษตรกร</t>
  </si>
  <si>
    <t>กำหนดอบรมการเลี้ยงโคเนื้อฯ จำนวน 7 กลุ่ม และดำเนินการจัดฝึกอบรมเกษตรกร จำนวน 4 กลุ่ม (ประกอบด้วย กลุ่มโคต้นน้ำ กลุ่มโคกลางน้ำ  กลุ่มแปรรูป และกลุ่มผลิตปุ๋ยอินทรีย์คุณภาพสูง) โดยดำเนินการในกลุ่มแรกวันที่ 30 ม.ค. สิ้นสุด 27 ก.พ. 2569  ส่วนอีก 2 กลุ่ม (กลุ่มอาหารหยาบ จะดำเนินการในช่วงเดือนมีนาคม 2569 และกลุ่มพัฒนาสัตวบาล/ผสมเทียมจะดำเนินการในเดือน มี.ค. 2569) ในส่วนของกลุ่มโคปลายน้ำ คืนเงินทั้งกิจกรรม 37,600 บาท เนื่องจากเกษตรกรรายใหม่ยังไม่มีคุณสมบัติที่เหมาะสมในกิจกรรมผลิตโคปลายน้ำ เกษตรกรควรมีประสบการณ์ในการเลี้ยงโคต้นน้ำ กลางน้ำ</t>
  </si>
  <si>
    <t xml:space="preserve">ดำเนินการฝึกอบรมให้ความรู้แก่เกษตรกรเรียบร้อยแล้ว เมื่อวันที่ 26 ก.พ. 69 จำนวน 50 ราย </t>
  </si>
  <si>
    <t xml:space="preserve">ดำเนินการอบรมเกษตรกร เสร็จเรียบร้อยแล้ว จำนวน 10 ครั้งๆละ 20 คน รวม 200 คน (อบรมครั้งแรกในวันที่ 6 ม.ค. 69 และสิ้นสุดในวันที่ 23 ม.ค. 69) </t>
  </si>
  <si>
    <t>กิจกรรมพัฒนาบรรจุภัณฑ์ การประชาสัมพันธ์ และการพัฒนาจุดจำหน่ายแล้ว กำหนดดำเนินการในเดือน มี.ค. 69</t>
  </si>
  <si>
    <t>ดำเนินการอบรมในวันที่ 28,29 ม.ค. และ 1 ก.พ. 69</t>
  </si>
  <si>
    <t>อยู่ระหว่างจัดทำ TOR ดำเนินการแล้วเสร็จภายในเดือน มี.ค. 69</t>
  </si>
  <si>
    <t xml:space="preserve">1) พัฒนาความรู้ความสามารถ </t>
  </si>
  <si>
    <t>ดำเนินการเสร็จสิ้น (ส่งเบิก)</t>
  </si>
  <si>
    <t xml:space="preserve">2) สนับสนุนปัจจัยการผลิตในการสร้างแหล่งอาหาร </t>
  </si>
  <si>
    <t>อยู่ระหว่างจัดทำ TOR ดำเนินการแล้วเสร็จภายในเดือนมีนาคม 69</t>
  </si>
  <si>
    <t>3) การติดตามและประเมินผลโครงการ</t>
  </si>
  <si>
    <t>แผน มี.ค.69</t>
  </si>
  <si>
    <t>1) พัฒนาทักษะองค์ความรู้แก่สมาชิกวิสาหกิจชุมชนและพัฒนาศักยภาพการผลิตเพื่อเพิ่มมูลค่า</t>
  </si>
  <si>
    <t>ดำเนินการเสร็จสิ้น (ส่งเบิก) และในส่วนบรรจุภัณฑ์ (450,000 บ.) ส่งมอบเมื่อวันที่ 13 ก.พ.69</t>
  </si>
  <si>
    <t>po 300169</t>
  </si>
  <si>
    <t>2) ส่งเสริมการปลูกพืชสมุนไพรปลอดภัย</t>
  </si>
  <si>
    <t>ดำเนินการเสร็จสิ้นในส่วนของการฝึกอบรม (ส่งเบิก) และในส่วนวัสดุการเกษตร (220,000 บ.) รอการจัดสรรงบประมาณรอบที่ 2</t>
  </si>
  <si>
    <t>(งบรอบ 2)</t>
  </si>
  <si>
    <t>ดำเนินการเสร็จสิ้น ส่งเงินคืน 4,950 บาท เนื่องจากเป้าหมายผู้เข้าประชุมมาไม่ครบ</t>
  </si>
  <si>
    <t>สถาบัน</t>
  </si>
  <si>
    <t>ได้รับงบ</t>
  </si>
  <si>
    <t>รับงบ</t>
  </si>
  <si>
    <t>เบิกจ่ายแล้ว</t>
  </si>
  <si>
    <t>โคเนื้อ</t>
  </si>
  <si>
    <t>สุกร</t>
  </si>
  <si>
    <t>ข้าว</t>
  </si>
  <si>
    <t>ศพก</t>
  </si>
  <si>
    <t>ดำเนินการอบรมเกษตรกร เสร็จเรียบร้อยแล้ว จำนวน 11 ครั้งๆละ 20 ราย รวม 220 ราย ระหว่างวันที่ 11 พ.ย. - 17 ธ.ค. 68 และคืนเงินในกิจกรรมดังกล่าว จำนวน 2,900 บาท เรียบร้อยแล้ว เนื่องจากช่วงเวลาที่อบรมเกิดอุทกภัยในหลายพื้นที่ของจังหวัดพัทลุง ทำให้เกษตรกรเป้าหมายไม่ได้เข้ารับการอบรม</t>
  </si>
  <si>
    <t>ดำเนินการอบรมในวันที่ 28,29 ม.ค. และ 1 ก.พ. 69 เรียบร้อยแล้ว</t>
  </si>
  <si>
    <t xml:space="preserve">จัดการฝึกอบรมการสร้างการรับรู้ ความตระหนักในการอนุรักษ์พื้นที่มรดกทางการเกษตรโลกฯ เมื่อวันที่ 13,15,20,22,27 ม.ค. 69 รวมจำนวน 200 คน เรียบร้อยแล้ว  </t>
  </si>
  <si>
    <t>ดำเนินการไตรมาสที่ 3-4  (พ.ค. และ มิ.ย.)</t>
  </si>
  <si>
    <t>กิจกรรมพัฒนาบรรจุภัณฑ์ การประชาสัมพันธ์ และการพัฒนาจุดจำหน่ายแล้ว กำหนดดำเนินการในเดือน พ.ค. 69</t>
  </si>
  <si>
    <t>จัดอบรมพัฒนาทักษะองค์ความรู้แก่เกษตรกรต้นแบบ ครั้งที่ 1 เมื่อวันที่ 11 ธ.ค. 68 และครั้งที่ 2 เมื่อวันที่ 12 เดือน ธ.ค. 68 และครั้งที่ 3 วันที่ 9 ม.ค. 69 และส่งเบิกเงินเรียบร้อยแล้ว</t>
  </si>
  <si>
    <t>กำหนดอบรมการเลี้ยงโคเนื้อฯ จำนวน 7 กลุ่ม และดำเนินการจัดฝึกอบรมเกษตรกร จำนวน 4 กลุ่ม (ประกอบด้วย กลุ่มโคต้นน้ำ กลุ่มโคกลางน้ำ  กลุ่มแปรรูป และกลุ่มผลิตปุ๋ยอินทรีย์คุณภาพสูง) โดยดำเนินการในกลุ่มแรกวันที่ 30 ม.ค. สิ้นสุด 27 ก.พ. 2569  ส่วนอีก 2 กลุ่ม (กลุ่มอาหารหยาบ อยู่ระหว่างจัดอบรม วันที่ 24 -27 มี.ค. 69 และกลุ่มพัฒนาสัตวบาล/ผสมเทียมกำหนดการอบรมเดือน เม.ย.69) ในส่วนของกลุ่มโคปลายน้ำ คืนเงินทั้งกิจกรรม 37,600 บาท เนื่องจากเกษตรกรรายใหม่ยังไม่มีคุณสมบัติที่เหมาะสมในกิจกรรมผลิตโคปลายน้ำ เกษตรกรควรมีประสบการณ์ในการเลี้ยงโคต้นน้ำ กลางน้ำ  คืนเงินทั้งสิ้น 46,000 บาท (กิจกรรมกลุ่มโคปลายน้ำ/ค่าเดินทางเกษตรกร/เอกสารฝึกอบรมและค่าไวนิล) เรียบร้อยแล้ว</t>
  </si>
  <si>
    <t>จัดฝึกอบรมสร้างองค์ความรู้ทายาทเกษตรกร เป้าหมาย 20 ราย วันที่ 26-27 มี.ค.69 ณ ศูนย์วิจัยข้าวพัทลุง เรียบร้อยแล้ว</t>
  </si>
  <si>
    <t>ดำเนินการฝึกอบรมให้ความรู้แก่เกษตรกรเรียบร้อยแล้ว เมื่อวันที่ 26 ก.พ. 69 จำนวน 50 ราย เรียบร้อยแล้ว และอยู่ระหว่างเตรียมแปลงขยายผลการปลูกข้าวแบบเปียกสลับแห้ง และเตรียมวัสดุ เช่น เมล็ดพันธุ์ข้าว กข79 และท่อวัดระดับน้ำ เตรียมทำแปลงผลิตข้าวแบบเปียกสลับแห้ง ในพื้นที่อำเภอป่าพะยอม จังหวัดพัทลุง เป้าหมาย 200 ไร่</t>
  </si>
  <si>
    <t>เตรียมจัดฝึกอบรม ครั้งที่ 1 ในวันที่ 7 พ.ค. 69</t>
  </si>
  <si>
    <r>
      <t>ส่วนราชการ สำนักงานเกษตรและสหกรณ์จังหวัดพัทลุง (ข้อมูล ณ วันที่ 27</t>
    </r>
    <r>
      <rPr>
        <b/>
        <sz val="18"/>
        <color rgb="FFFF0000"/>
        <rFont val="TH SarabunPSK"/>
        <family val="2"/>
      </rPr>
      <t xml:space="preserve"> เมษายน</t>
    </r>
    <r>
      <rPr>
        <b/>
        <sz val="18"/>
        <rFont val="TH SarabunPSK"/>
        <family val="2"/>
      </rPr>
      <t xml:space="preserve"> 2569)</t>
    </r>
  </si>
  <si>
    <r>
      <t>อยู่ระหว่างจัดทำ TOR</t>
    </r>
    <r>
      <rPr>
        <sz val="16"/>
        <color theme="0"/>
        <rFont val="TH SarabunPSK"/>
        <family val="2"/>
      </rPr>
      <t xml:space="preserve"> ดำเนินการแล้วเสร็จภายในเดือน มี.ค. 69</t>
    </r>
  </si>
  <si>
    <t xml:space="preserve">งบประมาณ 
</t>
  </si>
  <si>
    <t xml:space="preserve">
ผลการเบิกจ่ายสะสม ณ ปัจจุบัน
</t>
  </si>
  <si>
    <t xml:space="preserve">
คาดการณ์
ผลการเบิกจ่ายสะสม 
ณ 30 ก.ย. 69</t>
  </si>
  <si>
    <t>(5) ผลความก้าวหน้า (ร้อยละ)/รายละเอียดของปัญหาอุปสรรค/การปรับเพิ่มหรือลดงบประมาณ/วันเริ่มต้น-สิ้นสุดสัญญาหรือคาดว่าจะแล้วเสร็จ (กรณีไม่เป็นไปตามสัญญา)/เงินเหลือจ่ายที่ไม่ใช้แล้ว/กรณีต้องกันเงินไว้เบิกเหลื่อมปี 69 (ให้ระบุวงเงิน/วันที่คาดว่าจะแล้วเสร็จด้วย)</t>
  </si>
  <si>
    <t>ผลการเบิกจ่าย</t>
  </si>
  <si>
    <t>ดำเนินการเดือน มิ.ย.69</t>
  </si>
  <si>
    <t>ดำเนินการเดือน พ.ค. 70</t>
  </si>
  <si>
    <t>ดำเนินการในเดือน มิ.ย.69</t>
  </si>
  <si>
    <t>กำหนดอบรมการเลี้ยงโคเนื้อฯ จำนวน 7 กลุ่ม และดำเนินการจัดฝึกอบรมเกษตรกร จำนวน 4 กลุ่ม (ประกอบด้วย กลุ่มโคต้นน้ำ กลุ่มโคกลางน้ำ  กลุ่มแปรรูป และกลุ่มผลิตปุ๋ยอินทรีย์คุณภาพสูง) โดยดำเนินการในกลุ่มแรกวันที่ 30 ม.ค. สิ้นสุด 27 ก.พ. 2569  กลุ่มอาหารหยาบ จัดอบรมระหว่างวันที่ 24 -27 มี.ค. 69 ในส่วนของกลุ่มโคปลายน้ำ คืนเงินทั้งกิจกรรม 37,600 บาท เนื่องจากเกษตรกรรายใหม่ยังไม่มีคุณสมบัติที่เหมาะสมในกิจกรรมผลิตโคปลายน้ำ เกษตรกรควรมีประสบการณ์ในการเลี้ยงโคต้นน้ำ กลางน้ำ  คืนเงินทั้งสิ้น 46,000 บาท (กิจกรรมกลุ่มโคปลายน้ำ/ค่าเดินทางเกษตรกร/เอกสารฝึกอบรมและค่าไวนิล) เรียบร้อยแล้ว ในส่วนของกิจกรรมอบรมสัตวบาล/ผสมเทียมประจำกลุ่ม จำนวน 1 รุ่นๆละ 10 คน หลักสูตร 4 วัน จะดำเนินการในวันที่ 19 - 22 พฤษภาคม 2569 ณ ศูนย์วิจัยการผสมเทียมและเทคโนโลยีชีวภาพสงขลา</t>
  </si>
  <si>
    <r>
      <t>อยู่ระหว่างจัดซื้อระบบน้ำ</t>
    </r>
    <r>
      <rPr>
        <sz val="14"/>
        <color theme="0"/>
        <rFont val="TH SarabunPSK"/>
        <family val="2"/>
      </rPr>
      <t>การแล้วเสร็จภายในเดือน มี.ค. 69</t>
    </r>
  </si>
  <si>
    <t>จัดอบรมพัฒนาทักษะองค์ความรู้แก่เกษตรกรต้นแบบ ครั้งที่ 1 เมื่อวันที่ 11 ธ.ค. 68 และครั้งที่ 2 เมื่อวันที่ 12 เดือน ธ.ค. 68 และครั้งที่ 3 วันที่ 9 ม.ค. 69  เรียบร้อยแล้ว (ส่งเบิกเงินเรียบร้อยแล้ว) และอยู่ระหว่างส่งเงินคืน 570 บาท</t>
  </si>
  <si>
    <t>ส่วนราชการ สำนักงานเกษตรและสหกรณ์จังหวัดพัทลุง (ข้อมูล ณ วันที่ 28 เมษายน 2569)</t>
  </si>
  <si>
    <t>คืนเงิน 45,000 บ.</t>
  </si>
  <si>
    <t xml:space="preserve">ดำเนินการเสร็จสิ้น </t>
  </si>
  <si>
    <t>ขออนุมัติกิจกรรม (งบรอบ 2)</t>
  </si>
  <si>
    <t>ดำเนินการเสร็จสิ้น คืนเงิน 4,950.-</t>
  </si>
  <si>
    <t>ดำเนินการแล้วเสร็จ</t>
  </si>
  <si>
    <r>
      <t xml:space="preserve">ดำเนินการแล้วเสร็จ </t>
    </r>
    <r>
      <rPr>
        <sz val="14"/>
        <color theme="0"/>
        <rFont val="TH SarabunPSK"/>
        <family val="2"/>
      </rPr>
      <t>ส่งเบิก 8 มิ.ย. 69วเสร็จภายในเดือน มี.ค. 69</t>
    </r>
  </si>
  <si>
    <t xml:space="preserve">จัดอบรมพัฒนาทักษะองค์ความรู้แก่เกษตรกรต้นแบบ ครั้งที่ 1 เมื่อวันที่ 11 ธ.ค. 68 และครั้งที่ 2 เมื่อวันที่ 12 เดือน ธ.ค. 68 และครั้งที่ 3 วันที่ 9 ม.ค. 69 เรียบร้อยแล้ว และคืนเงิน 570 บาท เรียบร้อยแล้ว </t>
  </si>
  <si>
    <t>ดำเนินการแล้วเสร็จ จัดอบรมการเลี้ยงโคเนื้อฯ จำนวน 7 กลุ่ม และดำเนินการจัดฝึกอบรมเกษตรกร จำนวน 4 กลุ่ม (ประกอบด้วย กลุ่มโคต้นน้ำ กลุ่มโคกลางน้ำ  กลุ่มแปรรูป และกลุ่มผลิตปุ๋ยอินทรีย์คุณภาพสูง) โดยดำเนินการในกลุ่มแรกวันที่ 30 ม.ค. 69 สิ้นสุด 27 ก.พ. 69  กลุ่มอาหารหยาบ จัดอบรมระหว่างวันที่ 24 -27 มี.ค. 69 ในส่วนของกลุ่มโคปลายน้ำ คืนเงินทั้งกิจกรรม เนื่องจากเกษตรกรรายใหม่ยังไม่มีคุณสมบัติที่เหมาะสมในกิจกรรมผลิตโคปลายน้ำ เกษตรกรควรมีประสบการณ์ในการเลี้ยงโคต้นน้ำ กลางน้ำ  และจัดอบรมสัตวบาล/ผสมเทียมประจำกลุ่ม จำนวน 1 รุ่นๆละ 10 คน หลักสูตร 4 วัน เมื่อวันที่ 19 -22 พ.ค. 69 เรียบร้อยแล้ว รวมคืนเงินทั้งสิ้น 49,600 บาท</t>
  </si>
  <si>
    <t xml:space="preserve">ดำเนินการเรียบร้อยแล้วเมื่อวันที่ 5 มิ.ย.69 </t>
  </si>
  <si>
    <t>จัดฝึกอบรมการผลิตเมล็ดพันธุ์ข้าวฯ เป้าหมาย 60 ราย เรียบร้อยแล้ว คืนเงินเหลือจ่าย 39,400 บาท เมื่อ 21 ก.ค. 69</t>
  </si>
  <si>
    <t>จัดฝึกอบรมสร้างองค์ความรู้ทายาทเกษตรกร เป้าหมาย 20 ราย ครั้งที่ 1วันที่ 26-27 มี.ค.69  ครั้งที่ 2 วันที่ 21-22 พ.ค.69 ครั้งที่ 3 จัดอบรม 9-10 ก.ค. 69 เรียบร้อยแล้ว คืนเงินเหลือจ่าย 22,950 บาท เมื่อวันที่ 24 ก.ค. 69</t>
  </si>
  <si>
    <t>ดำเนินการฝึกอบรมให้ความรู้แก่เกษตรกรเรียบร้อยแล้ว เมื่อวันที่ 26 ก.พ. 69 จำนวน 50 ราย เรียบร้อยแล้ว ส่วนการทำแปลงขยายผลการปลูกข้าวแบบเปียกสลับแห้งฯ ได้ติดตามแปลงขยายผลในระยะแตกกอและออกดอก และวางแผนเก็บตัวอย่างผลผลืตช่วงเดือนสิงหาคม 2569 และคืนเงินเหลือจ่าย 9,900 บาท เรียบร้อยแล้ว</t>
  </si>
  <si>
    <t>ดำเนินการจ้างเหมาจัดทำสติ๊กเกอร์ผลิตภัณฑ์ เมื่อวันที่ 27 มี.ค.69 ในส่วนของการจ้างเหมาจัดทำกล่องบรรจุภัณฑ์ และการประชาสัมพันธ์ จะแล้วเสร็จและส่งมอบของในวันที่ 27 ก.ค. 69 เรียบร้อยแล้ว</t>
  </si>
  <si>
    <t xml:space="preserve">วันที่ 27 กุมภาพันธ์ 2569 ขอเปลี่ยนแปลงรายละเอียดกิจกรรม จาก 150,000 บาท ปรับลดเหลือ 90,000 บาท  มติที่ประชุมคณะกรรมการบริหารงานจังหวัดแบบบูรณาการจังหวัดพัทลุง (ก.บ.จ.พัทลุง) เห็นชอบให้เปลี่ยนแปลง และได้ดำเนินการในกิจกรรมเสร็จเรียบร้อยแล้ว เมื่อวันที่ 20 ก.ค.69 </t>
  </si>
  <si>
    <t>ดำเนินการจัดฝึกอบรมและจัดซื้อวัสดุเรียบร้อยแล้ว เมื่อวันที่ 17 - 19 ส.ค. 69</t>
  </si>
  <si>
    <r>
      <t xml:space="preserve">ส่วนราชการ สำนักงานเกษตรและสหกรณ์จังหวัดพัทลุง (ข้อมูล ณ วันที่ </t>
    </r>
    <r>
      <rPr>
        <b/>
        <sz val="18"/>
        <color rgb="FFFF0000"/>
        <rFont val="TH SarabunPSK"/>
        <family val="2"/>
      </rPr>
      <t xml:space="preserve">30 กันยายน </t>
    </r>
    <r>
      <rPr>
        <b/>
        <sz val="18"/>
        <rFont val="TH SarabunPSK"/>
        <family val="2"/>
      </rPr>
      <t>2569)</t>
    </r>
  </si>
  <si>
    <t>ดำเนินการจัดจ้าง กิจกรรมการประกวดการแปรรูปผลิตภัณฑ์สุกรชีวภาพ เรียบร้อยแล้ววันที่ 11 กันยายน 2569 ณ บริเวณหน้าสำนักงานปศุสัตว์จังหวัดพัทลุง</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</si>
</sst>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 #,##0.00_-;_-* &quot;-&quot;??_-;_-@_-"/>
    <numFmt numFmtId="187" formatCode="_-* #,##0_-;\-* #,##0_-;_-* &quot;-&quot;??_-;_-@_-"/>
  </numFmts>
  <fonts count="37" x14ac:knownFonts="1">
    <font>
      <sz val="11"/>
      <color theme="1"/>
      <name val="Tahoma"/>
      <family val="2"/>
      <charset val="222"/>
      <scheme val="minor"/>
    </font>
    <font>
      <sz val="11"/>
      <color theme="1"/>
      <name val="Tahoma"/>
      <family val="2"/>
      <charset val="222"/>
      <scheme val="minor"/>
    </font>
    <font>
      <sz val="16"/>
      <color theme="1"/>
      <name val="TH SarabunPSK"/>
      <family val="2"/>
    </font>
    <font>
      <b/>
      <sz val="16"/>
      <color theme="1"/>
      <name val="TH SarabunPSK"/>
      <family val="2"/>
    </font>
    <font>
      <b/>
      <sz val="16"/>
      <color rgb="FFFF0000"/>
      <name val="TH SarabunPSK"/>
      <family val="2"/>
    </font>
    <font>
      <sz val="16"/>
      <color rgb="FF000000"/>
      <name val="TH SarabunPSK"/>
      <family val="2"/>
    </font>
    <font>
      <u/>
      <sz val="16"/>
      <color theme="1"/>
      <name val="TH SarabunPSK"/>
      <family val="2"/>
    </font>
    <font>
      <b/>
      <sz val="14"/>
      <name val="TH SarabunPSK"/>
      <family val="2"/>
    </font>
    <font>
      <sz val="14"/>
      <name val="TH SarabunPSK"/>
      <family val="2"/>
    </font>
    <font>
      <b/>
      <sz val="14"/>
      <color rgb="FFFF0000"/>
      <name val="TH SarabunPSK"/>
      <family val="2"/>
    </font>
    <font>
      <sz val="14"/>
      <color rgb="FFFF0000"/>
      <name val="TH SarabunPSK"/>
      <family val="2"/>
    </font>
    <font>
      <b/>
      <sz val="14"/>
      <color theme="1"/>
      <name val="TH SarabunPSK"/>
      <family val="2"/>
    </font>
    <font>
      <sz val="14"/>
      <color theme="1"/>
      <name val="TH SarabunPSK"/>
      <family val="2"/>
    </font>
    <font>
      <b/>
      <sz val="12"/>
      <color theme="1"/>
      <name val="TH SarabunPSK"/>
      <family val="2"/>
    </font>
    <font>
      <b/>
      <sz val="9"/>
      <color indexed="81"/>
      <name val="Tahoma"/>
      <family val="2"/>
    </font>
    <font>
      <b/>
      <sz val="12"/>
      <name val="TH SarabunPSK"/>
      <family val="2"/>
    </font>
    <font>
      <b/>
      <sz val="18"/>
      <color theme="1"/>
      <name val="TH SarabunPSK"/>
      <family val="2"/>
    </font>
    <font>
      <b/>
      <sz val="20"/>
      <name val="TH SarabunPSK"/>
      <family val="2"/>
    </font>
    <font>
      <sz val="11"/>
      <color theme="1"/>
      <name val="TH SarabunPSK"/>
      <family val="2"/>
    </font>
    <font>
      <b/>
      <sz val="11"/>
      <color theme="1"/>
      <name val="TH SarabunPSK"/>
      <family val="2"/>
    </font>
    <font>
      <b/>
      <sz val="16"/>
      <name val="TH SarabunPSK"/>
      <family val="2"/>
    </font>
    <font>
      <b/>
      <sz val="18"/>
      <name val="TH SarabunPSK"/>
      <family val="2"/>
    </font>
    <font>
      <sz val="16"/>
      <color rgb="FFFF0000"/>
      <name val="TH SarabunPSK"/>
      <family val="2"/>
    </font>
    <font>
      <sz val="16"/>
      <name val="TH SarabunPSK"/>
      <family val="2"/>
    </font>
    <font>
      <sz val="14"/>
      <color theme="0"/>
      <name val="TH SarabunPSK"/>
      <family val="2"/>
    </font>
    <font>
      <sz val="16"/>
      <color theme="0"/>
      <name val="TH SarabunPSK"/>
      <family val="2"/>
    </font>
    <font>
      <sz val="11"/>
      <color theme="0"/>
      <name val="TH SarabunPSK"/>
      <family val="2"/>
    </font>
    <font>
      <b/>
      <sz val="16"/>
      <color theme="0"/>
      <name val="TH SarabunPSK"/>
      <family val="2"/>
    </font>
    <font>
      <b/>
      <sz val="11"/>
      <color theme="0"/>
      <name val="TH SarabunPSK"/>
      <family val="2"/>
    </font>
    <font>
      <b/>
      <sz val="14"/>
      <color theme="0"/>
      <name val="TH SarabunPSK"/>
      <family val="2"/>
    </font>
    <font>
      <b/>
      <sz val="18"/>
      <color rgb="FFFF0000"/>
      <name val="TH SarabunPSK"/>
      <family val="2"/>
    </font>
    <font>
      <sz val="8"/>
      <name val="Tahoma"/>
      <family val="2"/>
      <charset val="222"/>
      <scheme val="minor"/>
    </font>
    <font>
      <sz val="18"/>
      <color rgb="FFFF0000"/>
      <name val="TH SarabunPSK"/>
      <family val="2"/>
    </font>
    <font>
      <sz val="20"/>
      <color theme="1"/>
      <name val="TH SarabunPSK"/>
      <family val="2"/>
    </font>
    <font>
      <b/>
      <sz val="20"/>
      <color theme="1"/>
      <name val="TH SarabunPSK"/>
      <family val="2"/>
    </font>
    <font>
      <sz val="20"/>
      <name val="TH SarabunPSK"/>
      <family val="2"/>
    </font>
    <font>
      <sz val="11"/>
      <name val="TH SarabunPSK"/>
      <family val="2"/>
    </font>
  </fonts>
  <fills count="21">
    <fill>
      <patternFill patternType="none"/>
    </fill>
    <fill>
      <patternFill patternType="gray125"/>
    </fill>
    <fill>
      <patternFill patternType="solid">
        <fgColor theme="0" tint="-0.14999847407452621"/>
        <bgColor indexed="64"/>
      </patternFill>
    </fill>
    <fill>
      <patternFill patternType="solid">
        <fgColor theme="6" tint="0.59999389629810485"/>
        <bgColor indexed="64"/>
      </patternFill>
    </fill>
    <fill>
      <patternFill patternType="solid">
        <fgColor theme="7" tint="0.59999389629810485"/>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rgb="FFCCCCFF"/>
        <bgColor indexed="64"/>
      </patternFill>
    </fill>
    <fill>
      <patternFill patternType="solid">
        <fgColor rgb="FFFF9999"/>
        <bgColor indexed="64"/>
      </patternFill>
    </fill>
    <fill>
      <patternFill patternType="solid">
        <fgColor theme="6" tint="0.79998168889431442"/>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rgb="FFFFFF00"/>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7" tint="0.39997558519241921"/>
        <bgColor indexed="64"/>
      </patternFill>
    </fill>
    <fill>
      <patternFill patternType="solid">
        <fgColor rgb="FFFFCC99"/>
        <bgColor indexed="64"/>
      </patternFill>
    </fill>
  </fills>
  <borders count="14">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diagonal/>
    </border>
    <border>
      <left style="thin">
        <color auto="1"/>
      </left>
      <right style="thin">
        <color auto="1"/>
      </right>
      <top style="hair">
        <color auto="1"/>
      </top>
      <bottom style="thin">
        <color auto="1"/>
      </bottom>
      <diagonal/>
    </border>
    <border>
      <left style="thin">
        <color auto="1"/>
      </left>
      <right style="thin">
        <color auto="1"/>
      </right>
      <top/>
      <bottom style="hair">
        <color auto="1"/>
      </bottom>
      <diagonal/>
    </border>
    <border>
      <left style="thin">
        <color auto="1"/>
      </left>
      <right/>
      <top style="hair">
        <color auto="1"/>
      </top>
      <bottom style="hair">
        <color auto="1"/>
      </bottom>
      <diagonal/>
    </border>
    <border>
      <left/>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582">
    <xf numFmtId="0" fontId="0" fillId="0" borderId="0" xfId="0"/>
    <xf numFmtId="0" fontId="3" fillId="2" borderId="2" xfId="0" applyFont="1" applyFill="1" applyBorder="1" applyAlignment="1">
      <alignment vertical="top" wrapText="1"/>
    </xf>
    <xf numFmtId="0" fontId="3" fillId="2" borderId="2" xfId="0" applyFont="1" applyFill="1" applyBorder="1" applyAlignment="1">
      <alignment vertical="top" wrapText="1" shrinkToFit="1"/>
    </xf>
    <xf numFmtId="187" fontId="3" fillId="2" borderId="2" xfId="1" applyNumberFormat="1" applyFont="1" applyFill="1" applyBorder="1" applyAlignment="1">
      <alignment vertical="top" shrinkToFit="1"/>
    </xf>
    <xf numFmtId="0" fontId="3" fillId="2" borderId="2" xfId="0" applyFont="1" applyFill="1" applyBorder="1" applyAlignment="1">
      <alignment vertical="top" shrinkToFit="1"/>
    </xf>
    <xf numFmtId="0" fontId="2" fillId="0" borderId="2" xfId="0" applyFont="1" applyBorder="1" applyAlignment="1">
      <alignment vertical="top" shrinkToFit="1"/>
    </xf>
    <xf numFmtId="187" fontId="2" fillId="0" borderId="2" xfId="1" applyNumberFormat="1" applyFont="1" applyBorder="1" applyAlignment="1">
      <alignment vertical="top" shrinkToFit="1"/>
    </xf>
    <xf numFmtId="187" fontId="3" fillId="0" borderId="2" xfId="1" applyNumberFormat="1" applyFont="1" applyBorder="1" applyAlignment="1">
      <alignment vertical="top" shrinkToFit="1"/>
    </xf>
    <xf numFmtId="187" fontId="3" fillId="0" borderId="2" xfId="1" applyNumberFormat="1" applyFont="1" applyFill="1" applyBorder="1" applyAlignment="1">
      <alignment vertical="top" shrinkToFit="1"/>
    </xf>
    <xf numFmtId="0" fontId="2" fillId="0" borderId="2" xfId="0" applyFont="1" applyBorder="1" applyAlignment="1">
      <alignment vertical="top" wrapText="1"/>
    </xf>
    <xf numFmtId="0" fontId="2" fillId="0" borderId="0" xfId="0" applyFont="1" applyAlignment="1">
      <alignment vertical="top" wrapText="1"/>
    </xf>
    <xf numFmtId="0" fontId="2" fillId="0" borderId="0" xfId="0" applyFont="1" applyAlignment="1">
      <alignment vertical="top"/>
    </xf>
    <xf numFmtId="187" fontId="2" fillId="0" borderId="0" xfId="1" applyNumberFormat="1" applyFont="1" applyAlignment="1">
      <alignment vertical="top"/>
    </xf>
    <xf numFmtId="187" fontId="2" fillId="0" borderId="0" xfId="1" applyNumberFormat="1" applyFont="1" applyAlignment="1">
      <alignment vertical="top" wrapText="1"/>
    </xf>
    <xf numFmtId="187" fontId="3" fillId="0" borderId="0" xfId="1" applyNumberFormat="1" applyFont="1" applyAlignment="1">
      <alignment vertical="top" shrinkToFit="1"/>
    </xf>
    <xf numFmtId="187" fontId="3" fillId="0" borderId="0" xfId="1" applyNumberFormat="1" applyFont="1" applyAlignment="1">
      <alignment vertical="top"/>
    </xf>
    <xf numFmtId="187" fontId="3" fillId="0" borderId="2" xfId="1" applyNumberFormat="1" applyFont="1" applyBorder="1" applyAlignment="1">
      <alignment horizontal="center" vertical="top" wrapText="1"/>
    </xf>
    <xf numFmtId="0" fontId="3" fillId="0" borderId="0" xfId="0" applyFont="1" applyAlignment="1">
      <alignment vertical="top"/>
    </xf>
    <xf numFmtId="0" fontId="3" fillId="3" borderId="2" xfId="0" applyFont="1" applyFill="1" applyBorder="1" applyAlignment="1">
      <alignment vertical="top" wrapText="1" shrinkToFit="1"/>
    </xf>
    <xf numFmtId="0" fontId="2" fillId="0" borderId="2" xfId="0" applyFont="1" applyBorder="1" applyAlignment="1">
      <alignment vertical="top"/>
    </xf>
    <xf numFmtId="0" fontId="3" fillId="3" borderId="2" xfId="0" applyFont="1" applyFill="1" applyBorder="1" applyAlignment="1">
      <alignment vertical="top"/>
    </xf>
    <xf numFmtId="0" fontId="3" fillId="3" borderId="2" xfId="0" applyFont="1" applyFill="1" applyBorder="1" applyAlignment="1">
      <alignment vertical="top" wrapText="1"/>
    </xf>
    <xf numFmtId="0" fontId="2" fillId="0" borderId="2" xfId="0" applyFont="1" applyBorder="1" applyAlignment="1">
      <alignment horizontal="left" vertical="top" wrapText="1"/>
    </xf>
    <xf numFmtId="187" fontId="2" fillId="0" borderId="2" xfId="1" applyNumberFormat="1" applyFont="1" applyBorder="1" applyAlignment="1">
      <alignment vertical="top"/>
    </xf>
    <xf numFmtId="187" fontId="3" fillId="3" borderId="2" xfId="1" applyNumberFormat="1" applyFont="1" applyFill="1" applyBorder="1" applyAlignment="1">
      <alignment vertical="top"/>
    </xf>
    <xf numFmtId="0" fontId="3" fillId="4" borderId="6" xfId="0" applyFont="1" applyFill="1" applyBorder="1" applyAlignment="1">
      <alignment horizontal="center" vertical="top" wrapText="1"/>
    </xf>
    <xf numFmtId="187" fontId="3" fillId="4" borderId="6" xfId="1" applyNumberFormat="1" applyFont="1" applyFill="1" applyBorder="1" applyAlignment="1">
      <alignment horizontal="center" vertical="top" wrapText="1"/>
    </xf>
    <xf numFmtId="187" fontId="3" fillId="4" borderId="2" xfId="1" applyNumberFormat="1" applyFont="1" applyFill="1" applyBorder="1" applyAlignment="1">
      <alignment horizontal="center" vertical="top" wrapText="1"/>
    </xf>
    <xf numFmtId="187" fontId="3" fillId="4" borderId="6" xfId="1" applyNumberFormat="1" applyFont="1" applyFill="1" applyBorder="1" applyAlignment="1">
      <alignment horizontal="center" vertical="top" wrapText="1" shrinkToFit="1"/>
    </xf>
    <xf numFmtId="0" fontId="3" fillId="4" borderId="6" xfId="0" applyFont="1" applyFill="1" applyBorder="1" applyAlignment="1">
      <alignment horizontal="left" vertical="top" wrapText="1"/>
    </xf>
    <xf numFmtId="0" fontId="2" fillId="0" borderId="0" xfId="0" applyFont="1" applyAlignment="1">
      <alignment horizontal="center" vertical="top"/>
    </xf>
    <xf numFmtId="187" fontId="4" fillId="0" borderId="0" xfId="1" applyNumberFormat="1" applyFont="1" applyAlignment="1">
      <alignment vertical="top"/>
    </xf>
    <xf numFmtId="0" fontId="3" fillId="0" borderId="1" xfId="0" applyFont="1" applyBorder="1" applyAlignment="1">
      <alignment horizontal="center" vertical="top" wrapText="1"/>
    </xf>
    <xf numFmtId="0" fontId="3" fillId="0" borderId="3" xfId="0" applyFont="1" applyBorder="1" applyAlignment="1">
      <alignment horizontal="center" vertical="top" wrapText="1"/>
    </xf>
    <xf numFmtId="0" fontId="3" fillId="0" borderId="6" xfId="0" applyFont="1" applyBorder="1" applyAlignment="1">
      <alignment horizontal="center" vertical="top" wrapText="1"/>
    </xf>
    <xf numFmtId="0" fontId="2" fillId="0" borderId="2" xfId="0" applyFont="1" applyBorder="1" applyAlignment="1">
      <alignment vertical="center" wrapText="1"/>
    </xf>
    <xf numFmtId="0" fontId="2" fillId="0" borderId="2" xfId="0" applyFont="1" applyBorder="1" applyAlignment="1">
      <alignment vertical="center"/>
    </xf>
    <xf numFmtId="0" fontId="5" fillId="0" borderId="2" xfId="0" applyFont="1" applyBorder="1" applyAlignment="1">
      <alignment vertical="center" wrapText="1"/>
    </xf>
    <xf numFmtId="0" fontId="2" fillId="0" borderId="2" xfId="0" applyFont="1" applyBorder="1" applyAlignment="1">
      <alignment horizontal="center" vertical="top" shrinkToFit="1"/>
    </xf>
    <xf numFmtId="0" fontId="2" fillId="0" borderId="2" xfId="0" applyFont="1" applyBorder="1" applyAlignment="1">
      <alignment horizontal="center" vertical="top"/>
    </xf>
    <xf numFmtId="0" fontId="2" fillId="0" borderId="0" xfId="0" applyFont="1" applyAlignment="1">
      <alignment horizontal="center" wrapText="1"/>
    </xf>
    <xf numFmtId="0" fontId="2" fillId="0" borderId="2" xfId="0" applyFont="1" applyBorder="1" applyAlignment="1">
      <alignment horizontal="center" vertical="top" wrapText="1"/>
    </xf>
    <xf numFmtId="187" fontId="3" fillId="0" borderId="2" xfId="1" applyNumberFormat="1" applyFont="1" applyBorder="1" applyAlignment="1">
      <alignment vertical="top"/>
    </xf>
    <xf numFmtId="0" fontId="3" fillId="4" borderId="2" xfId="0" applyFont="1" applyFill="1" applyBorder="1" applyAlignment="1">
      <alignment horizontal="left" vertical="top" wrapText="1"/>
    </xf>
    <xf numFmtId="0" fontId="2" fillId="0" borderId="2" xfId="0" applyFont="1" applyBorder="1"/>
    <xf numFmtId="0" fontId="3" fillId="6" borderId="2" xfId="0" applyFont="1" applyFill="1" applyBorder="1" applyAlignment="1">
      <alignment vertical="top" wrapText="1"/>
    </xf>
    <xf numFmtId="0" fontId="3" fillId="6" borderId="2" xfId="0" applyFont="1" applyFill="1" applyBorder="1" applyAlignment="1">
      <alignment horizontal="center" vertical="top" wrapText="1" shrinkToFit="1"/>
    </xf>
    <xf numFmtId="187" fontId="3" fillId="6" borderId="2" xfId="1" applyNumberFormat="1" applyFont="1" applyFill="1" applyBorder="1" applyAlignment="1">
      <alignment vertical="top"/>
    </xf>
    <xf numFmtId="0" fontId="3" fillId="6" borderId="2" xfId="0" applyFont="1" applyFill="1" applyBorder="1" applyAlignment="1">
      <alignment vertical="top"/>
    </xf>
    <xf numFmtId="0" fontId="3" fillId="5" borderId="2" xfId="0" applyFont="1" applyFill="1" applyBorder="1" applyAlignment="1">
      <alignment vertical="top" wrapText="1"/>
    </xf>
    <xf numFmtId="0" fontId="3" fillId="5" borderId="2" xfId="0" applyFont="1" applyFill="1" applyBorder="1" applyAlignment="1">
      <alignment vertical="top"/>
    </xf>
    <xf numFmtId="0" fontId="2" fillId="5" borderId="2" xfId="0" applyFont="1" applyFill="1" applyBorder="1" applyAlignment="1">
      <alignment horizontal="center" vertical="top"/>
    </xf>
    <xf numFmtId="187" fontId="3" fillId="5" borderId="2" xfId="1" applyNumberFormat="1" applyFont="1" applyFill="1" applyBorder="1" applyAlignment="1">
      <alignment vertical="top"/>
    </xf>
    <xf numFmtId="0" fontId="3" fillId="5" borderId="2" xfId="0" applyFont="1" applyFill="1" applyBorder="1" applyAlignment="1">
      <alignment horizontal="center" vertical="top"/>
    </xf>
    <xf numFmtId="0" fontId="3" fillId="7" borderId="2" xfId="0" applyFont="1" applyFill="1" applyBorder="1" applyAlignment="1">
      <alignment vertical="top" wrapText="1"/>
    </xf>
    <xf numFmtId="0" fontId="3" fillId="7" borderId="2" xfId="0" applyFont="1" applyFill="1" applyBorder="1" applyAlignment="1">
      <alignment horizontal="center" vertical="top" wrapText="1"/>
    </xf>
    <xf numFmtId="187" fontId="3" fillId="7" borderId="2" xfId="1" applyNumberFormat="1" applyFont="1" applyFill="1" applyBorder="1" applyAlignment="1">
      <alignment vertical="top"/>
    </xf>
    <xf numFmtId="0" fontId="3" fillId="7" borderId="2" xfId="0" applyFont="1" applyFill="1" applyBorder="1" applyAlignment="1">
      <alignment vertical="top"/>
    </xf>
    <xf numFmtId="0" fontId="3" fillId="8" borderId="2" xfId="0" applyFont="1" applyFill="1" applyBorder="1" applyAlignment="1">
      <alignment vertical="top" wrapText="1"/>
    </xf>
    <xf numFmtId="0" fontId="3" fillId="8" borderId="2" xfId="0" applyFont="1" applyFill="1" applyBorder="1" applyAlignment="1">
      <alignment horizontal="center" vertical="top" wrapText="1"/>
    </xf>
    <xf numFmtId="187" fontId="3" fillId="8" borderId="2" xfId="1" applyNumberFormat="1" applyFont="1" applyFill="1" applyBorder="1" applyAlignment="1">
      <alignment vertical="top"/>
    </xf>
    <xf numFmtId="0" fontId="3" fillId="8" borderId="2" xfId="0" applyFont="1" applyFill="1" applyBorder="1" applyAlignment="1">
      <alignment vertical="top"/>
    </xf>
    <xf numFmtId="0" fontId="3" fillId="9" borderId="2" xfId="0" applyFont="1" applyFill="1" applyBorder="1" applyAlignment="1">
      <alignment vertical="top" wrapText="1"/>
    </xf>
    <xf numFmtId="0" fontId="2" fillId="9" borderId="2" xfId="0" applyFont="1" applyFill="1" applyBorder="1" applyAlignment="1">
      <alignment horizontal="center" vertical="top"/>
    </xf>
    <xf numFmtId="187" fontId="2" fillId="9" borderId="2" xfId="1" applyNumberFormat="1" applyFont="1" applyFill="1" applyBorder="1" applyAlignment="1">
      <alignment vertical="top"/>
    </xf>
    <xf numFmtId="0" fontId="3" fillId="9" borderId="2" xfId="0" applyFont="1" applyFill="1" applyBorder="1" applyAlignment="1">
      <alignment vertical="top"/>
    </xf>
    <xf numFmtId="0" fontId="3" fillId="9" borderId="2" xfId="0" applyFont="1" applyFill="1" applyBorder="1" applyAlignment="1">
      <alignment horizontal="center" vertical="top"/>
    </xf>
    <xf numFmtId="187" fontId="3" fillId="9" borderId="2" xfId="1" applyNumberFormat="1" applyFont="1" applyFill="1" applyBorder="1" applyAlignment="1">
      <alignment vertical="top"/>
    </xf>
    <xf numFmtId="0" fontId="3" fillId="10" borderId="2" xfId="0" applyFont="1" applyFill="1" applyBorder="1" applyAlignment="1">
      <alignment vertical="top" wrapText="1"/>
    </xf>
    <xf numFmtId="0" fontId="3" fillId="10" borderId="2" xfId="0" applyFont="1" applyFill="1" applyBorder="1" applyAlignment="1">
      <alignment horizontal="center" vertical="top" wrapText="1" shrinkToFit="1"/>
    </xf>
    <xf numFmtId="187" fontId="3" fillId="10" borderId="2" xfId="1" applyNumberFormat="1" applyFont="1" applyFill="1" applyBorder="1" applyAlignment="1">
      <alignment vertical="top"/>
    </xf>
    <xf numFmtId="0" fontId="3" fillId="10" borderId="2" xfId="0" applyFont="1" applyFill="1" applyBorder="1" applyAlignment="1">
      <alignment vertical="top"/>
    </xf>
    <xf numFmtId="0" fontId="3" fillId="11" borderId="2" xfId="0" applyFont="1" applyFill="1" applyBorder="1" applyAlignment="1">
      <alignment vertical="top" wrapText="1"/>
    </xf>
    <xf numFmtId="0" fontId="3" fillId="11" borderId="2" xfId="0" applyFont="1" applyFill="1" applyBorder="1" applyAlignment="1">
      <alignment horizontal="center" vertical="top" wrapText="1" shrinkToFit="1"/>
    </xf>
    <xf numFmtId="187" fontId="3" fillId="11" borderId="2" xfId="1" applyNumberFormat="1" applyFont="1" applyFill="1" applyBorder="1" applyAlignment="1">
      <alignment vertical="top" shrinkToFit="1"/>
    </xf>
    <xf numFmtId="0" fontId="3" fillId="12" borderId="2" xfId="0" applyFont="1" applyFill="1" applyBorder="1" applyAlignment="1">
      <alignment vertical="top" wrapText="1"/>
    </xf>
    <xf numFmtId="0" fontId="3" fillId="12" borderId="2" xfId="0" applyFont="1" applyFill="1" applyBorder="1" applyAlignment="1">
      <alignment horizontal="center" vertical="top" wrapText="1" shrinkToFit="1"/>
    </xf>
    <xf numFmtId="187" fontId="3" fillId="12" borderId="2" xfId="1" applyNumberFormat="1" applyFont="1" applyFill="1" applyBorder="1" applyAlignment="1">
      <alignment vertical="top" shrinkToFit="1"/>
    </xf>
    <xf numFmtId="187" fontId="3" fillId="0" borderId="2" xfId="1" applyNumberFormat="1" applyFont="1" applyFill="1" applyBorder="1" applyAlignment="1">
      <alignment vertical="top"/>
    </xf>
    <xf numFmtId="0" fontId="2" fillId="0" borderId="0" xfId="0" applyFont="1" applyAlignment="1">
      <alignment horizontal="left" vertical="top"/>
    </xf>
    <xf numFmtId="0" fontId="3" fillId="0" borderId="1" xfId="0" applyFont="1" applyBorder="1" applyAlignment="1">
      <alignment horizontal="left" vertical="top" wrapText="1"/>
    </xf>
    <xf numFmtId="0" fontId="3" fillId="0" borderId="6" xfId="0" applyFont="1" applyBorder="1" applyAlignment="1">
      <alignment horizontal="left" vertical="top" wrapText="1"/>
    </xf>
    <xf numFmtId="0" fontId="3" fillId="8" borderId="2" xfId="0" applyFont="1" applyFill="1" applyBorder="1" applyAlignment="1">
      <alignment horizontal="left" vertical="top" wrapText="1"/>
    </xf>
    <xf numFmtId="0" fontId="3" fillId="7" borderId="2" xfId="0" applyFont="1" applyFill="1" applyBorder="1" applyAlignment="1">
      <alignment horizontal="left" vertical="top" wrapText="1"/>
    </xf>
    <xf numFmtId="0" fontId="3" fillId="11" borderId="2" xfId="0" applyFont="1" applyFill="1" applyBorder="1" applyAlignment="1">
      <alignment horizontal="left" vertical="top" wrapText="1" shrinkToFit="1"/>
    </xf>
    <xf numFmtId="0" fontId="2" fillId="0" borderId="2" xfId="0" applyFont="1" applyBorder="1" applyAlignment="1">
      <alignment horizontal="left" vertical="top" wrapText="1" shrinkToFit="1"/>
    </xf>
    <xf numFmtId="0" fontId="2" fillId="0" borderId="2" xfId="0" applyFont="1" applyBorder="1" applyAlignment="1">
      <alignment horizontal="left" vertical="top" shrinkToFit="1"/>
    </xf>
    <xf numFmtId="0" fontId="3" fillId="12" borderId="2" xfId="0" applyFont="1" applyFill="1" applyBorder="1" applyAlignment="1">
      <alignment horizontal="left" vertical="top" wrapText="1" shrinkToFit="1"/>
    </xf>
    <xf numFmtId="0" fontId="3" fillId="10" borderId="2" xfId="0" applyFont="1" applyFill="1" applyBorder="1" applyAlignment="1">
      <alignment horizontal="left" vertical="top" wrapText="1" shrinkToFit="1"/>
    </xf>
    <xf numFmtId="0" fontId="3" fillId="9" borderId="2" xfId="0" applyFont="1" applyFill="1" applyBorder="1" applyAlignment="1">
      <alignment horizontal="left" vertical="top"/>
    </xf>
    <xf numFmtId="0" fontId="2" fillId="0" borderId="2" xfId="0" applyFont="1" applyBorder="1" applyAlignment="1">
      <alignment horizontal="left" vertical="top"/>
    </xf>
    <xf numFmtId="0" fontId="2" fillId="9" borderId="2" xfId="0" applyFont="1" applyFill="1" applyBorder="1" applyAlignment="1">
      <alignment horizontal="left" vertical="top"/>
    </xf>
    <xf numFmtId="0" fontId="3" fillId="6" borderId="2" xfId="0" applyFont="1" applyFill="1" applyBorder="1" applyAlignment="1">
      <alignment horizontal="left" vertical="top" wrapText="1" shrinkToFit="1"/>
    </xf>
    <xf numFmtId="0" fontId="2" fillId="5" borderId="2" xfId="0" applyFont="1" applyFill="1" applyBorder="1" applyAlignment="1">
      <alignment horizontal="left" vertical="top" wrapText="1"/>
    </xf>
    <xf numFmtId="0" fontId="3" fillId="5" borderId="2" xfId="0" applyFont="1" applyFill="1" applyBorder="1" applyAlignment="1">
      <alignment horizontal="left" vertical="top"/>
    </xf>
    <xf numFmtId="17" fontId="2" fillId="0" borderId="2" xfId="0" applyNumberFormat="1" applyFont="1" applyBorder="1" applyAlignment="1">
      <alignment vertical="top"/>
    </xf>
    <xf numFmtId="0" fontId="3" fillId="9" borderId="2" xfId="0" applyFont="1" applyFill="1" applyBorder="1" applyAlignment="1">
      <alignment horizontal="left" vertical="top" wrapText="1"/>
    </xf>
    <xf numFmtId="0" fontId="7" fillId="0" borderId="8" xfId="0" applyFont="1" applyBorder="1"/>
    <xf numFmtId="0" fontId="8" fillId="0" borderId="8" xfId="0" applyFont="1" applyBorder="1" applyAlignment="1">
      <alignment vertical="top" wrapText="1"/>
    </xf>
    <xf numFmtId="0" fontId="7" fillId="0" borderId="8" xfId="0" applyFont="1" applyBorder="1" applyAlignment="1">
      <alignment vertical="top" wrapText="1"/>
    </xf>
    <xf numFmtId="0" fontId="7" fillId="0" borderId="9" xfId="0" applyFont="1" applyBorder="1" applyAlignment="1">
      <alignment vertical="top" wrapText="1"/>
    </xf>
    <xf numFmtId="0" fontId="8" fillId="0" borderId="10" xfId="0" applyFont="1" applyBorder="1"/>
    <xf numFmtId="0" fontId="8" fillId="0" borderId="8" xfId="0" applyFont="1" applyBorder="1"/>
    <xf numFmtId="0" fontId="8" fillId="0" borderId="9" xfId="0" applyFont="1" applyBorder="1"/>
    <xf numFmtId="0" fontId="8" fillId="0" borderId="8" xfId="0" applyFont="1" applyBorder="1" applyAlignment="1">
      <alignment horizontal="left"/>
    </xf>
    <xf numFmtId="0" fontId="8" fillId="0" borderId="11" xfId="0" applyFont="1" applyBorder="1"/>
    <xf numFmtId="0" fontId="7" fillId="0" borderId="8" xfId="0" applyFont="1" applyBorder="1" applyAlignment="1">
      <alignment vertical="center"/>
    </xf>
    <xf numFmtId="0" fontId="8" fillId="0" borderId="8" xfId="0" quotePrefix="1" applyFont="1" applyBorder="1" applyAlignment="1">
      <alignment vertical="center"/>
    </xf>
    <xf numFmtId="0" fontId="8" fillId="0" borderId="8" xfId="0" applyFont="1" applyBorder="1" applyAlignment="1">
      <alignment vertical="center"/>
    </xf>
    <xf numFmtId="0" fontId="7" fillId="0" borderId="8" xfId="0" applyFont="1" applyBorder="1" applyAlignment="1">
      <alignment horizontal="left"/>
    </xf>
    <xf numFmtId="0" fontId="9" fillId="0" borderId="8" xfId="0" applyFont="1" applyBorder="1" applyAlignment="1">
      <alignment horizontal="left"/>
    </xf>
    <xf numFmtId="0" fontId="10" fillId="0" borderId="8" xfId="0" applyFont="1" applyBorder="1"/>
    <xf numFmtId="0" fontId="8" fillId="0" borderId="0" xfId="0" applyFont="1" applyAlignment="1">
      <alignment horizontal="center"/>
    </xf>
    <xf numFmtId="0" fontId="8" fillId="0" borderId="0" xfId="0" applyFont="1"/>
    <xf numFmtId="0" fontId="7" fillId="0" borderId="8" xfId="0" applyFont="1" applyBorder="1" applyAlignment="1">
      <alignment horizontal="center" vertical="center"/>
    </xf>
    <xf numFmtId="0" fontId="7" fillId="0" borderId="8" xfId="0" applyFont="1" applyBorder="1" applyAlignment="1">
      <alignment horizontal="center"/>
    </xf>
    <xf numFmtId="0" fontId="7" fillId="13" borderId="8" xfId="0" applyFont="1" applyFill="1" applyBorder="1" applyAlignment="1">
      <alignment horizontal="left"/>
    </xf>
    <xf numFmtId="0" fontId="7" fillId="13" borderId="8" xfId="0" applyFont="1" applyFill="1" applyBorder="1" applyAlignment="1">
      <alignment horizontal="left" wrapText="1"/>
    </xf>
    <xf numFmtId="0" fontId="7" fillId="0" borderId="10" xfId="0" applyFont="1" applyBorder="1" applyAlignment="1">
      <alignment horizontal="center"/>
    </xf>
    <xf numFmtId="0" fontId="7" fillId="0" borderId="11" xfId="0" applyFont="1" applyBorder="1" applyAlignment="1">
      <alignment horizontal="center" vertical="center"/>
    </xf>
    <xf numFmtId="0" fontId="7" fillId="8" borderId="2" xfId="0" applyFont="1" applyFill="1" applyBorder="1" applyAlignment="1">
      <alignment horizontal="center" vertical="top"/>
    </xf>
    <xf numFmtId="0" fontId="7" fillId="0" borderId="9" xfId="0" applyFont="1" applyBorder="1" applyAlignment="1">
      <alignment horizontal="center" vertical="center"/>
    </xf>
    <xf numFmtId="0" fontId="7" fillId="11" borderId="2" xfId="0" applyFont="1" applyFill="1" applyBorder="1" applyAlignment="1">
      <alignment horizontal="center" vertical="top"/>
    </xf>
    <xf numFmtId="0" fontId="7" fillId="0" borderId="11" xfId="0" applyFont="1" applyBorder="1" applyAlignment="1">
      <alignment vertical="top" wrapText="1"/>
    </xf>
    <xf numFmtId="0" fontId="7" fillId="0" borderId="11" xfId="0" applyFont="1" applyBorder="1" applyAlignment="1">
      <alignment horizontal="center"/>
    </xf>
    <xf numFmtId="0" fontId="7" fillId="13" borderId="11" xfId="0" applyFont="1" applyFill="1" applyBorder="1" applyAlignment="1">
      <alignment horizontal="left"/>
    </xf>
    <xf numFmtId="0" fontId="7" fillId="3" borderId="2" xfId="0" applyFont="1" applyFill="1" applyBorder="1" applyAlignment="1">
      <alignment horizontal="center" vertical="top"/>
    </xf>
    <xf numFmtId="0" fontId="7" fillId="3" borderId="2" xfId="0" applyFont="1" applyFill="1" applyBorder="1" applyAlignment="1">
      <alignment vertical="center" wrapText="1"/>
    </xf>
    <xf numFmtId="0" fontId="7" fillId="0" borderId="9" xfId="0" applyFont="1" applyBorder="1" applyAlignment="1">
      <alignment horizontal="center"/>
    </xf>
    <xf numFmtId="0" fontId="10" fillId="0" borderId="9" xfId="0" applyFont="1" applyBorder="1" applyAlignment="1">
      <alignment horizontal="left"/>
    </xf>
    <xf numFmtId="0" fontId="7" fillId="3" borderId="2" xfId="0" applyFont="1" applyFill="1" applyBorder="1" applyAlignment="1">
      <alignment horizontal="center" vertical="center"/>
    </xf>
    <xf numFmtId="0" fontId="11" fillId="8" borderId="2" xfId="0" applyFont="1" applyFill="1" applyBorder="1" applyAlignment="1">
      <alignment vertical="top" wrapText="1"/>
    </xf>
    <xf numFmtId="0" fontId="11" fillId="7" borderId="11" xfId="0" applyFont="1" applyFill="1" applyBorder="1" applyAlignment="1">
      <alignment vertical="top" wrapText="1"/>
    </xf>
    <xf numFmtId="0" fontId="12" fillId="0" borderId="8" xfId="0" applyFont="1" applyBorder="1" applyAlignment="1">
      <alignment vertical="top" wrapText="1"/>
    </xf>
    <xf numFmtId="0" fontId="12" fillId="0" borderId="9" xfId="0" applyFont="1" applyBorder="1" applyAlignment="1">
      <alignment vertical="top" wrapText="1"/>
    </xf>
    <xf numFmtId="0" fontId="11" fillId="7" borderId="2" xfId="0" applyFont="1" applyFill="1" applyBorder="1" applyAlignment="1">
      <alignment vertical="top" wrapText="1"/>
    </xf>
    <xf numFmtId="0" fontId="12" fillId="0" borderId="11" xfId="0" applyFont="1" applyBorder="1" applyAlignment="1">
      <alignment vertical="top" wrapText="1"/>
    </xf>
    <xf numFmtId="0" fontId="12" fillId="0" borderId="8" xfId="0" applyFont="1" applyBorder="1" applyAlignment="1">
      <alignment vertical="center"/>
    </xf>
    <xf numFmtId="0" fontId="12" fillId="0" borderId="7" xfId="0" applyFont="1" applyBorder="1" applyAlignment="1">
      <alignment vertical="top" wrapText="1"/>
    </xf>
    <xf numFmtId="0" fontId="12" fillId="0" borderId="10" xfId="0" applyFont="1" applyBorder="1" applyAlignment="1">
      <alignment vertical="top" wrapText="1"/>
    </xf>
    <xf numFmtId="0" fontId="11" fillId="11" borderId="2" xfId="0" applyFont="1" applyFill="1" applyBorder="1" applyAlignment="1">
      <alignment vertical="top" wrapText="1"/>
    </xf>
    <xf numFmtId="0" fontId="12" fillId="0" borderId="0" xfId="0" applyFont="1"/>
    <xf numFmtId="0" fontId="12" fillId="0" borderId="0" xfId="0" applyFont="1" applyAlignment="1">
      <alignment vertical="center"/>
    </xf>
    <xf numFmtId="187" fontId="11" fillId="0" borderId="1" xfId="1" applyNumberFormat="1" applyFont="1" applyBorder="1" applyAlignment="1">
      <alignment horizontal="center" vertical="top"/>
    </xf>
    <xf numFmtId="187" fontId="11" fillId="0" borderId="3" xfId="1" applyNumberFormat="1" applyFont="1" applyBorder="1" applyAlignment="1">
      <alignment horizontal="center" vertical="top"/>
    </xf>
    <xf numFmtId="187" fontId="11" fillId="0" borderId="6" xfId="1" applyNumberFormat="1" applyFont="1" applyBorder="1" applyAlignment="1">
      <alignment horizontal="center" vertical="top"/>
    </xf>
    <xf numFmtId="0" fontId="7" fillId="14" borderId="2" xfId="0" applyFont="1" applyFill="1" applyBorder="1" applyAlignment="1">
      <alignment horizontal="center" vertical="top"/>
    </xf>
    <xf numFmtId="0" fontId="7" fillId="14" borderId="2" xfId="0" applyFont="1" applyFill="1" applyBorder="1" applyAlignment="1">
      <alignment vertical="top" wrapText="1"/>
    </xf>
    <xf numFmtId="187" fontId="12" fillId="0" borderId="0" xfId="1" applyNumberFormat="1" applyFont="1" applyAlignment="1">
      <alignment horizontal="center" vertical="top"/>
    </xf>
    <xf numFmtId="187" fontId="11" fillId="7" borderId="2" xfId="1" applyNumberFormat="1" applyFont="1" applyFill="1" applyBorder="1" applyAlignment="1">
      <alignment horizontal="center" vertical="top" wrapText="1"/>
    </xf>
    <xf numFmtId="187" fontId="11" fillId="11" borderId="2" xfId="1" applyNumberFormat="1" applyFont="1" applyFill="1" applyBorder="1" applyAlignment="1">
      <alignment horizontal="center" vertical="top"/>
    </xf>
    <xf numFmtId="187" fontId="11" fillId="14" borderId="2" xfId="1" applyNumberFormat="1" applyFont="1" applyFill="1" applyBorder="1" applyAlignment="1">
      <alignment horizontal="center" vertical="top"/>
    </xf>
    <xf numFmtId="187" fontId="7" fillId="3" borderId="2" xfId="1" applyNumberFormat="1" applyFont="1" applyFill="1" applyBorder="1" applyAlignment="1">
      <alignment horizontal="center" vertical="center" wrapText="1"/>
    </xf>
    <xf numFmtId="187" fontId="7" fillId="3" borderId="2" xfId="0" applyNumberFormat="1" applyFont="1" applyFill="1" applyBorder="1" applyAlignment="1">
      <alignment horizontal="center" vertical="center" wrapText="1"/>
    </xf>
    <xf numFmtId="0" fontId="12" fillId="0" borderId="0" xfId="0" applyFont="1" applyAlignment="1">
      <alignment horizontal="center" vertical="top"/>
    </xf>
    <xf numFmtId="0" fontId="12" fillId="0" borderId="0" xfId="0" applyFont="1" applyAlignment="1">
      <alignment horizontal="center" vertical="center"/>
    </xf>
    <xf numFmtId="0" fontId="11" fillId="0" borderId="1" xfId="0" applyFont="1" applyBorder="1" applyAlignment="1">
      <alignment horizontal="center" vertical="center"/>
    </xf>
    <xf numFmtId="0" fontId="12" fillId="0" borderId="3" xfId="0" applyFont="1" applyBorder="1" applyAlignment="1">
      <alignment horizontal="center" vertical="center"/>
    </xf>
    <xf numFmtId="0" fontId="12" fillId="0" borderId="6" xfId="0" applyFont="1" applyBorder="1" applyAlignment="1">
      <alignment horizontal="center" vertical="center"/>
    </xf>
    <xf numFmtId="0" fontId="12" fillId="0" borderId="8" xfId="0" applyFont="1" applyBorder="1" applyAlignment="1">
      <alignment horizontal="center" vertical="center"/>
    </xf>
    <xf numFmtId="187" fontId="12" fillId="0" borderId="8" xfId="1" applyNumberFormat="1" applyFont="1" applyBorder="1" applyAlignment="1">
      <alignment horizontal="center" vertical="top"/>
    </xf>
    <xf numFmtId="187" fontId="12" fillId="0" borderId="8" xfId="1" applyNumberFormat="1" applyFont="1" applyBorder="1" applyAlignment="1">
      <alignment horizontal="center" vertical="center"/>
    </xf>
    <xf numFmtId="187" fontId="11" fillId="0" borderId="8" xfId="1" applyNumberFormat="1" applyFont="1" applyBorder="1" applyAlignment="1">
      <alignment horizontal="center" vertical="top"/>
    </xf>
    <xf numFmtId="187" fontId="7" fillId="3" borderId="8" xfId="1" applyNumberFormat="1" applyFont="1" applyFill="1" applyBorder="1" applyAlignment="1">
      <alignment horizontal="center" vertical="center" wrapText="1"/>
    </xf>
    <xf numFmtId="187" fontId="12" fillId="0" borderId="10" xfId="1" applyNumberFormat="1" applyFont="1" applyBorder="1" applyAlignment="1">
      <alignment horizontal="center" vertical="top"/>
    </xf>
    <xf numFmtId="0" fontId="12" fillId="0" borderId="10" xfId="0" applyFont="1" applyBorder="1" applyAlignment="1">
      <alignment horizontal="center" vertical="center"/>
    </xf>
    <xf numFmtId="0" fontId="12" fillId="0" borderId="8" xfId="0" applyFont="1" applyBorder="1" applyAlignment="1">
      <alignment horizontal="center" vertical="top"/>
    </xf>
    <xf numFmtId="0" fontId="11" fillId="0" borderId="1" xfId="0" applyFont="1" applyBorder="1" applyAlignment="1">
      <alignment horizontal="center" vertical="top"/>
    </xf>
    <xf numFmtId="0" fontId="11" fillId="0" borderId="3" xfId="0" applyFont="1" applyBorder="1" applyAlignment="1">
      <alignment horizontal="center" vertical="top"/>
    </xf>
    <xf numFmtId="0" fontId="12" fillId="0" borderId="6" xfId="0" applyFont="1" applyBorder="1" applyAlignment="1">
      <alignment horizontal="center" vertical="top"/>
    </xf>
    <xf numFmtId="0" fontId="12" fillId="0" borderId="10" xfId="0" applyFont="1" applyBorder="1" applyAlignment="1">
      <alignment horizontal="center" vertical="top"/>
    </xf>
    <xf numFmtId="187" fontId="12" fillId="0" borderId="9" xfId="1" applyNumberFormat="1" applyFont="1" applyBorder="1" applyAlignment="1">
      <alignment horizontal="center" vertical="top"/>
    </xf>
    <xf numFmtId="0" fontId="12" fillId="0" borderId="9" xfId="0" applyFont="1" applyBorder="1" applyAlignment="1">
      <alignment horizontal="center" vertical="center"/>
    </xf>
    <xf numFmtId="0" fontId="12" fillId="0" borderId="9" xfId="0" applyFont="1" applyBorder="1" applyAlignment="1">
      <alignment horizontal="center" vertical="top"/>
    </xf>
    <xf numFmtId="187" fontId="12" fillId="0" borderId="11" xfId="1" applyNumberFormat="1" applyFont="1" applyBorder="1" applyAlignment="1">
      <alignment horizontal="center" vertical="top"/>
    </xf>
    <xf numFmtId="0" fontId="12" fillId="0" borderId="11" xfId="0" applyFont="1" applyBorder="1" applyAlignment="1">
      <alignment horizontal="center" vertical="center"/>
    </xf>
    <xf numFmtId="0" fontId="12" fillId="0" borderId="11" xfId="0" applyFont="1" applyBorder="1" applyAlignment="1">
      <alignment horizontal="center" vertical="top"/>
    </xf>
    <xf numFmtId="17" fontId="12" fillId="0" borderId="11" xfId="0" applyNumberFormat="1" applyFont="1" applyBorder="1" applyAlignment="1">
      <alignment horizontal="center" vertical="top"/>
    </xf>
    <xf numFmtId="187" fontId="11" fillId="8" borderId="1" xfId="1" applyNumberFormat="1" applyFont="1" applyFill="1" applyBorder="1" applyAlignment="1">
      <alignment horizontal="center" vertical="top" wrapText="1"/>
    </xf>
    <xf numFmtId="0" fontId="12" fillId="8" borderId="7" xfId="0" applyFont="1" applyFill="1" applyBorder="1" applyAlignment="1">
      <alignment horizontal="center" vertical="center"/>
    </xf>
    <xf numFmtId="0" fontId="12" fillId="8" borderId="7" xfId="0" applyFont="1" applyFill="1" applyBorder="1" applyAlignment="1">
      <alignment horizontal="center" vertical="top"/>
    </xf>
    <xf numFmtId="187" fontId="11" fillId="0" borderId="11" xfId="1" applyNumberFormat="1" applyFont="1" applyBorder="1" applyAlignment="1">
      <alignment horizontal="center" vertical="top"/>
    </xf>
    <xf numFmtId="187" fontId="2" fillId="0" borderId="11" xfId="1" applyNumberFormat="1" applyFont="1" applyBorder="1" applyAlignment="1">
      <alignment horizontal="center" vertical="top" shrinkToFit="1"/>
    </xf>
    <xf numFmtId="0" fontId="12" fillId="0" borderId="12" xfId="0" applyFont="1" applyBorder="1" applyAlignment="1">
      <alignment vertical="top" wrapText="1"/>
    </xf>
    <xf numFmtId="187" fontId="11" fillId="7" borderId="1" xfId="1" applyNumberFormat="1" applyFont="1" applyFill="1" applyBorder="1" applyAlignment="1">
      <alignment horizontal="center" vertical="top" wrapText="1"/>
    </xf>
    <xf numFmtId="0" fontId="12" fillId="0" borderId="0" xfId="0" applyFont="1" applyAlignment="1">
      <alignment horizontal="center"/>
    </xf>
    <xf numFmtId="17" fontId="11" fillId="0" borderId="1" xfId="0" applyNumberFormat="1" applyFont="1" applyBorder="1" applyAlignment="1">
      <alignment horizontal="center"/>
    </xf>
    <xf numFmtId="0" fontId="7" fillId="8" borderId="6" xfId="0" applyFont="1" applyFill="1" applyBorder="1" applyAlignment="1">
      <alignment horizontal="center" vertical="top"/>
    </xf>
    <xf numFmtId="0" fontId="11" fillId="8" borderId="6" xfId="0" applyFont="1" applyFill="1" applyBorder="1" applyAlignment="1">
      <alignment vertical="top" wrapText="1"/>
    </xf>
    <xf numFmtId="187" fontId="11" fillId="8" borderId="3" xfId="1" applyNumberFormat="1" applyFont="1" applyFill="1" applyBorder="1" applyAlignment="1">
      <alignment horizontal="center" vertical="top" wrapText="1"/>
    </xf>
    <xf numFmtId="0" fontId="7" fillId="15" borderId="2" xfId="0" applyFont="1" applyFill="1" applyBorder="1" applyAlignment="1">
      <alignment horizontal="center" vertical="center"/>
    </xf>
    <xf numFmtId="187" fontId="11" fillId="15" borderId="2" xfId="1" applyNumberFormat="1" applyFont="1" applyFill="1" applyBorder="1" applyAlignment="1">
      <alignment horizontal="center" vertical="top"/>
    </xf>
    <xf numFmtId="17" fontId="11" fillId="15" borderId="2" xfId="0" applyNumberFormat="1" applyFont="1" applyFill="1" applyBorder="1" applyAlignment="1">
      <alignment horizontal="center"/>
    </xf>
    <xf numFmtId="0" fontId="7" fillId="15" borderId="2" xfId="0" applyFont="1" applyFill="1" applyBorder="1" applyAlignment="1">
      <alignment horizontal="left" vertical="center"/>
    </xf>
    <xf numFmtId="187" fontId="12" fillId="0" borderId="8" xfId="1" applyNumberFormat="1" applyFont="1" applyBorder="1" applyAlignment="1">
      <alignment horizontal="center"/>
    </xf>
    <xf numFmtId="187" fontId="12" fillId="0" borderId="10" xfId="1" applyNumberFormat="1" applyFont="1" applyBorder="1" applyAlignment="1">
      <alignment horizontal="center"/>
    </xf>
    <xf numFmtId="187" fontId="12" fillId="0" borderId="9" xfId="1" applyNumberFormat="1" applyFont="1" applyBorder="1" applyAlignment="1">
      <alignment horizontal="center"/>
    </xf>
    <xf numFmtId="187" fontId="11" fillId="15" borderId="2" xfId="0" applyNumberFormat="1" applyFont="1" applyFill="1" applyBorder="1" applyAlignment="1">
      <alignment horizontal="center"/>
    </xf>
    <xf numFmtId="187" fontId="7" fillId="13" borderId="8" xfId="1" applyNumberFormat="1" applyFont="1" applyFill="1" applyBorder="1" applyAlignment="1">
      <alignment horizontal="left"/>
    </xf>
    <xf numFmtId="187" fontId="7" fillId="13" borderId="11" xfId="1" applyNumberFormat="1" applyFont="1" applyFill="1" applyBorder="1" applyAlignment="1">
      <alignment horizontal="left"/>
    </xf>
    <xf numFmtId="187" fontId="7" fillId="13" borderId="8" xfId="1" applyNumberFormat="1" applyFont="1" applyFill="1" applyBorder="1" applyAlignment="1">
      <alignment horizontal="left" wrapText="1"/>
    </xf>
    <xf numFmtId="187" fontId="7" fillId="13" borderId="8" xfId="0" applyNumberFormat="1" applyFont="1" applyFill="1" applyBorder="1" applyAlignment="1">
      <alignment horizontal="left"/>
    </xf>
    <xf numFmtId="187" fontId="13" fillId="15" borderId="2" xfId="0" applyNumberFormat="1" applyFont="1" applyFill="1" applyBorder="1" applyAlignment="1">
      <alignment horizontal="center"/>
    </xf>
    <xf numFmtId="187" fontId="11" fillId="7" borderId="2" xfId="1" applyNumberFormat="1" applyFont="1" applyFill="1" applyBorder="1" applyAlignment="1">
      <alignment horizontal="left" vertical="top" wrapText="1"/>
    </xf>
    <xf numFmtId="187" fontId="12" fillId="0" borderId="0" xfId="0" applyNumberFormat="1" applyFont="1"/>
    <xf numFmtId="187" fontId="12" fillId="16" borderId="0" xfId="0" applyNumberFormat="1" applyFont="1" applyFill="1"/>
    <xf numFmtId="0" fontId="11" fillId="16" borderId="0" xfId="0" applyFont="1" applyFill="1" applyAlignment="1">
      <alignment horizontal="center"/>
    </xf>
    <xf numFmtId="0" fontId="7" fillId="13" borderId="1" xfId="0" applyFont="1" applyFill="1" applyBorder="1" applyAlignment="1">
      <alignment horizontal="center" vertical="center" wrapText="1"/>
    </xf>
    <xf numFmtId="0" fontId="7" fillId="13" borderId="6" xfId="0" applyFont="1" applyFill="1" applyBorder="1" applyAlignment="1">
      <alignment horizontal="center" vertical="center" wrapText="1"/>
    </xf>
    <xf numFmtId="3" fontId="7" fillId="17" borderId="2" xfId="0" applyNumberFormat="1" applyFont="1" applyFill="1" applyBorder="1" applyAlignment="1">
      <alignment horizontal="center" vertical="top" wrapText="1"/>
    </xf>
    <xf numFmtId="0" fontId="11" fillId="7" borderId="8" xfId="0" applyFont="1" applyFill="1" applyBorder="1" applyAlignment="1">
      <alignment vertical="top" wrapText="1"/>
    </xf>
    <xf numFmtId="0" fontId="11" fillId="0" borderId="0" xfId="0" applyFont="1" applyAlignment="1">
      <alignment horizontal="center" vertical="center"/>
    </xf>
    <xf numFmtId="0" fontId="16" fillId="0" borderId="0" xfId="0" applyFont="1" applyAlignment="1">
      <alignment horizontal="center" vertical="center"/>
    </xf>
    <xf numFmtId="0" fontId="11" fillId="0" borderId="0" xfId="0" applyFont="1" applyAlignment="1">
      <alignment horizontal="center" vertical="top"/>
    </xf>
    <xf numFmtId="0" fontId="7" fillId="15" borderId="2" xfId="0" applyFont="1" applyFill="1" applyBorder="1" applyAlignment="1">
      <alignment horizontal="left" vertical="top"/>
    </xf>
    <xf numFmtId="0" fontId="0" fillId="0" borderId="8" xfId="0" applyBorder="1" applyAlignment="1">
      <alignment vertical="top"/>
    </xf>
    <xf numFmtId="0" fontId="0" fillId="0" borderId="10" xfId="0" applyBorder="1" applyAlignment="1">
      <alignment vertical="top"/>
    </xf>
    <xf numFmtId="0" fontId="0" fillId="0" borderId="0" xfId="0" applyAlignment="1">
      <alignment vertical="top"/>
    </xf>
    <xf numFmtId="0" fontId="11" fillId="7" borderId="7" xfId="0" applyFont="1" applyFill="1" applyBorder="1" applyAlignment="1">
      <alignment vertical="top" wrapText="1"/>
    </xf>
    <xf numFmtId="187" fontId="11" fillId="0" borderId="0" xfId="1" applyNumberFormat="1" applyFont="1" applyAlignment="1">
      <alignment horizontal="center" vertical="center"/>
    </xf>
    <xf numFmtId="187" fontId="7" fillId="15" borderId="2" xfId="1" applyNumberFormat="1" applyFont="1" applyFill="1" applyBorder="1" applyAlignment="1">
      <alignment horizontal="left" vertical="center"/>
    </xf>
    <xf numFmtId="187" fontId="11" fillId="7" borderId="7" xfId="1" applyNumberFormat="1" applyFont="1" applyFill="1" applyBorder="1" applyAlignment="1">
      <alignment vertical="top" wrapText="1"/>
    </xf>
    <xf numFmtId="187" fontId="0" fillId="0" borderId="8" xfId="1" applyNumberFormat="1" applyFont="1" applyBorder="1" applyAlignment="1">
      <alignment vertical="top"/>
    </xf>
    <xf numFmtId="187" fontId="11" fillId="7" borderId="8" xfId="1" applyNumberFormat="1" applyFont="1" applyFill="1" applyBorder="1" applyAlignment="1">
      <alignment vertical="top" wrapText="1"/>
    </xf>
    <xf numFmtId="187" fontId="0" fillId="0" borderId="10" xfId="1" applyNumberFormat="1" applyFont="1" applyBorder="1" applyAlignment="1">
      <alignment vertical="top"/>
    </xf>
    <xf numFmtId="187" fontId="0" fillId="0" borderId="0" xfId="1" applyNumberFormat="1" applyFont="1"/>
    <xf numFmtId="0" fontId="9" fillId="0" borderId="2" xfId="0" applyFont="1" applyBorder="1" applyAlignment="1">
      <alignment horizontal="center" vertical="top"/>
    </xf>
    <xf numFmtId="0" fontId="4" fillId="0" borderId="2" xfId="0" applyFont="1" applyBorder="1" applyAlignment="1">
      <alignment vertical="top"/>
    </xf>
    <xf numFmtId="3" fontId="10" fillId="0" borderId="2" xfId="0" applyNumberFormat="1" applyFont="1" applyBorder="1" applyAlignment="1">
      <alignment horizontal="center" vertical="top"/>
    </xf>
    <xf numFmtId="4" fontId="10" fillId="0" borderId="2" xfId="0" applyNumberFormat="1" applyFont="1" applyBorder="1" applyAlignment="1">
      <alignment horizontal="center" vertical="top"/>
    </xf>
    <xf numFmtId="0" fontId="4" fillId="0" borderId="2" xfId="0" applyFont="1" applyBorder="1" applyAlignment="1">
      <alignment horizontal="center" vertical="top"/>
    </xf>
    <xf numFmtId="0" fontId="11" fillId="0" borderId="0" xfId="0" applyFont="1" applyAlignment="1">
      <alignment horizontal="right" vertical="top"/>
    </xf>
    <xf numFmtId="0" fontId="9" fillId="0" borderId="0" xfId="0" applyFont="1" applyAlignment="1">
      <alignment vertical="top"/>
    </xf>
    <xf numFmtId="0" fontId="17" fillId="0" borderId="0" xfId="0" applyFont="1" applyAlignment="1">
      <alignment vertical="top"/>
    </xf>
    <xf numFmtId="0" fontId="16" fillId="0" borderId="0" xfId="0" applyFont="1" applyAlignment="1">
      <alignment vertical="top"/>
    </xf>
    <xf numFmtId="0" fontId="11" fillId="0" borderId="0" xfId="0" applyFont="1" applyAlignment="1">
      <alignment vertical="top"/>
    </xf>
    <xf numFmtId="0" fontId="18" fillId="0" borderId="0" xfId="0" applyFont="1"/>
    <xf numFmtId="0" fontId="18" fillId="0" borderId="0" xfId="0" applyFont="1" applyAlignment="1">
      <alignment vertical="top"/>
    </xf>
    <xf numFmtId="187" fontId="18" fillId="0" borderId="0" xfId="1" applyNumberFormat="1" applyFont="1"/>
    <xf numFmtId="0" fontId="12" fillId="0" borderId="8" xfId="0" applyFont="1" applyBorder="1" applyAlignment="1">
      <alignment vertical="top"/>
    </xf>
    <xf numFmtId="187" fontId="12" fillId="0" borderId="8" xfId="1" applyNumberFormat="1" applyFont="1" applyBorder="1" applyAlignment="1">
      <alignment vertical="top"/>
    </xf>
    <xf numFmtId="0" fontId="12" fillId="0" borderId="10" xfId="0" applyFont="1" applyBorder="1" applyAlignment="1">
      <alignment vertical="top"/>
    </xf>
    <xf numFmtId="187" fontId="12" fillId="0" borderId="10" xfId="1" applyNumberFormat="1" applyFont="1" applyBorder="1" applyAlignment="1">
      <alignment vertical="top"/>
    </xf>
    <xf numFmtId="0" fontId="12" fillId="7" borderId="8" xfId="0" applyFont="1" applyFill="1" applyBorder="1" applyAlignment="1">
      <alignment vertical="top"/>
    </xf>
    <xf numFmtId="187" fontId="12" fillId="7" borderId="8" xfId="1" applyNumberFormat="1" applyFont="1" applyFill="1" applyBorder="1" applyAlignment="1">
      <alignment vertical="top"/>
    </xf>
    <xf numFmtId="0" fontId="7" fillId="0" borderId="7" xfId="0" applyFont="1" applyBorder="1" applyAlignment="1">
      <alignment horizontal="center" vertical="center"/>
    </xf>
    <xf numFmtId="0" fontId="12" fillId="0" borderId="8" xfId="0" applyFont="1" applyBorder="1"/>
    <xf numFmtId="187" fontId="11" fillId="0" borderId="8" xfId="1" applyNumberFormat="1" applyFont="1" applyBorder="1" applyAlignment="1">
      <alignment vertical="top"/>
    </xf>
    <xf numFmtId="0" fontId="7" fillId="7" borderId="8" xfId="0" applyFont="1" applyFill="1" applyBorder="1" applyAlignment="1">
      <alignment vertical="top" wrapText="1"/>
    </xf>
    <xf numFmtId="187" fontId="12" fillId="0" borderId="8" xfId="1" applyNumberFormat="1" applyFont="1" applyFill="1" applyBorder="1" applyAlignment="1">
      <alignment vertical="top"/>
    </xf>
    <xf numFmtId="0" fontId="12" fillId="5" borderId="8" xfId="0" applyFont="1" applyFill="1" applyBorder="1" applyAlignment="1">
      <alignment vertical="top" wrapText="1"/>
    </xf>
    <xf numFmtId="187" fontId="0" fillId="0" borderId="8" xfId="1" applyNumberFormat="1" applyFont="1" applyFill="1" applyBorder="1" applyAlignment="1">
      <alignment vertical="top"/>
    </xf>
    <xf numFmtId="0" fontId="11" fillId="0" borderId="8" xfId="0" applyFont="1" applyBorder="1" applyAlignment="1">
      <alignment vertical="top" wrapText="1"/>
    </xf>
    <xf numFmtId="187" fontId="11" fillId="0" borderId="8" xfId="1" applyNumberFormat="1" applyFont="1" applyFill="1" applyBorder="1" applyAlignment="1">
      <alignment vertical="top" wrapText="1"/>
    </xf>
    <xf numFmtId="187" fontId="11" fillId="7" borderId="8" xfId="1" applyNumberFormat="1" applyFont="1" applyFill="1" applyBorder="1" applyAlignment="1">
      <alignment vertical="top"/>
    </xf>
    <xf numFmtId="0" fontId="7" fillId="8" borderId="7" xfId="0" applyFont="1" applyFill="1" applyBorder="1" applyAlignment="1">
      <alignment horizontal="center" vertical="top"/>
    </xf>
    <xf numFmtId="0" fontId="11" fillId="8" borderId="7" xfId="0" applyFont="1" applyFill="1" applyBorder="1" applyAlignment="1">
      <alignment vertical="top" wrapText="1"/>
    </xf>
    <xf numFmtId="187" fontId="11" fillId="8" borderId="7" xfId="1" applyNumberFormat="1" applyFont="1" applyFill="1" applyBorder="1" applyAlignment="1">
      <alignment vertical="top" wrapText="1"/>
    </xf>
    <xf numFmtId="0" fontId="7" fillId="4" borderId="6" xfId="0" applyFont="1" applyFill="1" applyBorder="1" applyAlignment="1">
      <alignment horizontal="center" vertical="top"/>
    </xf>
    <xf numFmtId="0" fontId="11" fillId="4" borderId="6" xfId="0" applyFont="1" applyFill="1" applyBorder="1" applyAlignment="1">
      <alignment vertical="top" wrapText="1"/>
    </xf>
    <xf numFmtId="187" fontId="11" fillId="4" borderId="6" xfId="1" applyNumberFormat="1" applyFont="1" applyFill="1" applyBorder="1" applyAlignment="1">
      <alignment vertical="top" wrapText="1"/>
    </xf>
    <xf numFmtId="0" fontId="11" fillId="0" borderId="8" xfId="0" applyFont="1" applyBorder="1" applyAlignment="1">
      <alignment horizontal="center" vertical="top" wrapText="1"/>
    </xf>
    <xf numFmtId="0" fontId="18" fillId="0" borderId="8" xfId="0" applyFont="1" applyBorder="1" applyAlignment="1">
      <alignment vertical="top"/>
    </xf>
    <xf numFmtId="187" fontId="13" fillId="8" borderId="7" xfId="1" applyNumberFormat="1" applyFont="1" applyFill="1" applyBorder="1" applyAlignment="1">
      <alignment vertical="top" wrapText="1"/>
    </xf>
    <xf numFmtId="0" fontId="12" fillId="7" borderId="7" xfId="0" applyFont="1" applyFill="1" applyBorder="1" applyAlignment="1">
      <alignment vertical="top" wrapText="1"/>
    </xf>
    <xf numFmtId="0" fontId="12" fillId="7" borderId="8" xfId="0" applyFont="1" applyFill="1" applyBorder="1" applyAlignment="1">
      <alignment vertical="top" wrapText="1"/>
    </xf>
    <xf numFmtId="0" fontId="12" fillId="7" borderId="2" xfId="0" applyFont="1" applyFill="1" applyBorder="1" applyAlignment="1">
      <alignment vertical="top" wrapText="1"/>
    </xf>
    <xf numFmtId="187" fontId="11" fillId="7" borderId="2" xfId="1" applyNumberFormat="1" applyFont="1" applyFill="1" applyBorder="1" applyAlignment="1">
      <alignment vertical="top" wrapText="1"/>
    </xf>
    <xf numFmtId="187" fontId="12" fillId="7" borderId="11" xfId="1" applyNumberFormat="1" applyFont="1" applyFill="1" applyBorder="1" applyAlignment="1">
      <alignment vertical="top" wrapText="1"/>
    </xf>
    <xf numFmtId="187" fontId="12" fillId="7" borderId="2" xfId="1" applyNumberFormat="1" applyFont="1" applyFill="1" applyBorder="1" applyAlignment="1">
      <alignment vertical="top" wrapText="1"/>
    </xf>
    <xf numFmtId="0" fontId="11" fillId="18" borderId="8" xfId="0" applyFont="1" applyFill="1" applyBorder="1" applyAlignment="1">
      <alignment vertical="top" wrapText="1"/>
    </xf>
    <xf numFmtId="187" fontId="11" fillId="18" borderId="8" xfId="1" applyNumberFormat="1" applyFont="1" applyFill="1" applyBorder="1" applyAlignment="1">
      <alignment vertical="top"/>
    </xf>
    <xf numFmtId="0" fontId="11" fillId="0" borderId="0" xfId="0" applyFont="1"/>
    <xf numFmtId="187" fontId="19" fillId="0" borderId="0" xfId="1" applyNumberFormat="1" applyFont="1"/>
    <xf numFmtId="0" fontId="12" fillId="18" borderId="8" xfId="0" applyFont="1" applyFill="1" applyBorder="1" applyAlignment="1">
      <alignment horizontal="right" vertical="top"/>
    </xf>
    <xf numFmtId="0" fontId="12" fillId="0" borderId="8" xfId="0" applyFont="1" applyBorder="1" applyAlignment="1">
      <alignment horizontal="right" vertical="top"/>
    </xf>
    <xf numFmtId="187" fontId="11" fillId="7" borderId="8" xfId="1" applyNumberFormat="1" applyFont="1" applyFill="1" applyBorder="1" applyAlignment="1">
      <alignment horizontal="right" vertical="top" wrapText="1"/>
    </xf>
    <xf numFmtId="0" fontId="11" fillId="0" borderId="0" xfId="0" applyFont="1" applyAlignment="1">
      <alignment horizontal="right" vertical="center"/>
    </xf>
    <xf numFmtId="0" fontId="18" fillId="0" borderId="8" xfId="0" applyFont="1" applyBorder="1" applyAlignment="1">
      <alignment horizontal="right" vertical="top"/>
    </xf>
    <xf numFmtId="0" fontId="11" fillId="0" borderId="8" xfId="0" applyFont="1" applyBorder="1" applyAlignment="1">
      <alignment horizontal="right" vertical="top" wrapText="1"/>
    </xf>
    <xf numFmtId="187" fontId="11" fillId="0" borderId="8" xfId="1" applyNumberFormat="1" applyFont="1" applyFill="1" applyBorder="1" applyAlignment="1">
      <alignment horizontal="right" vertical="top" wrapText="1"/>
    </xf>
    <xf numFmtId="0" fontId="12" fillId="0" borderId="0" xfId="0" applyFont="1" applyAlignment="1">
      <alignment horizontal="right"/>
    </xf>
    <xf numFmtId="0" fontId="18" fillId="0" borderId="0" xfId="0" applyFont="1" applyAlignment="1">
      <alignment horizontal="right"/>
    </xf>
    <xf numFmtId="0" fontId="11" fillId="7" borderId="8" xfId="0" applyFont="1" applyFill="1" applyBorder="1" applyAlignment="1">
      <alignment horizontal="center" vertical="top" shrinkToFit="1"/>
    </xf>
    <xf numFmtId="187" fontId="7" fillId="15" borderId="2" xfId="1" applyNumberFormat="1" applyFont="1" applyFill="1" applyBorder="1" applyAlignment="1">
      <alignment vertical="center"/>
    </xf>
    <xf numFmtId="0" fontId="7" fillId="19" borderId="7" xfId="0" applyFont="1" applyFill="1" applyBorder="1" applyAlignment="1">
      <alignment horizontal="center" vertical="center"/>
    </xf>
    <xf numFmtId="187" fontId="11" fillId="19" borderId="7" xfId="1" applyNumberFormat="1" applyFont="1" applyFill="1" applyBorder="1" applyAlignment="1">
      <alignment vertical="top"/>
    </xf>
    <xf numFmtId="0" fontId="11" fillId="19" borderId="7" xfId="0" applyFont="1" applyFill="1" applyBorder="1" applyAlignment="1">
      <alignment vertical="top" wrapText="1"/>
    </xf>
    <xf numFmtId="0" fontId="11" fillId="19" borderId="7" xfId="0" applyFont="1" applyFill="1" applyBorder="1" applyAlignment="1">
      <alignment horizontal="right" vertical="top"/>
    </xf>
    <xf numFmtId="0" fontId="11" fillId="19" borderId="7" xfId="0" applyFont="1" applyFill="1" applyBorder="1" applyAlignment="1">
      <alignment vertical="top"/>
    </xf>
    <xf numFmtId="187" fontId="11" fillId="0" borderId="9" xfId="1" applyNumberFormat="1" applyFont="1" applyBorder="1" applyAlignment="1">
      <alignment vertical="top"/>
    </xf>
    <xf numFmtId="0" fontId="12" fillId="0" borderId="9" xfId="0" applyFont="1" applyBorder="1" applyAlignment="1">
      <alignment horizontal="right" vertical="top"/>
    </xf>
    <xf numFmtId="0" fontId="12" fillId="0" borderId="9" xfId="0" applyFont="1" applyBorder="1" applyAlignment="1">
      <alignment vertical="top"/>
    </xf>
    <xf numFmtId="187" fontId="12" fillId="0" borderId="9" xfId="1" applyNumberFormat="1" applyFont="1" applyBorder="1" applyAlignment="1">
      <alignment vertical="top"/>
    </xf>
    <xf numFmtId="0" fontId="12" fillId="20" borderId="9" xfId="0" applyFont="1" applyFill="1" applyBorder="1" applyAlignment="1">
      <alignment vertical="top" wrapText="1"/>
    </xf>
    <xf numFmtId="187" fontId="12" fillId="20" borderId="9" xfId="1" applyNumberFormat="1" applyFont="1" applyFill="1" applyBorder="1" applyAlignment="1">
      <alignment vertical="top"/>
    </xf>
    <xf numFmtId="0" fontId="12" fillId="20" borderId="9" xfId="0" applyFont="1" applyFill="1" applyBorder="1" applyAlignment="1">
      <alignment horizontal="right" vertical="top"/>
    </xf>
    <xf numFmtId="187" fontId="11" fillId="20" borderId="9" xfId="1" applyNumberFormat="1" applyFont="1" applyFill="1" applyBorder="1" applyAlignment="1">
      <alignment vertical="top"/>
    </xf>
    <xf numFmtId="0" fontId="12" fillId="20" borderId="9" xfId="0" applyFont="1" applyFill="1" applyBorder="1" applyAlignment="1">
      <alignment vertical="top"/>
    </xf>
    <xf numFmtId="0" fontId="11" fillId="0" borderId="0" xfId="0" applyFont="1" applyAlignment="1">
      <alignment horizontal="center" vertical="top" shrinkToFit="1"/>
    </xf>
    <xf numFmtId="0" fontId="7" fillId="15" borderId="2" xfId="0" applyFont="1" applyFill="1" applyBorder="1" applyAlignment="1">
      <alignment horizontal="center" vertical="top" shrinkToFit="1"/>
    </xf>
    <xf numFmtId="0" fontId="11" fillId="8" borderId="7" xfId="0" applyFont="1" applyFill="1" applyBorder="1" applyAlignment="1">
      <alignment horizontal="center" vertical="top" shrinkToFit="1"/>
    </xf>
    <xf numFmtId="0" fontId="11" fillId="0" borderId="8" xfId="0" applyFont="1" applyBorder="1" applyAlignment="1">
      <alignment horizontal="center" vertical="top" shrinkToFit="1"/>
    </xf>
    <xf numFmtId="0" fontId="11" fillId="18" borderId="8" xfId="0" applyFont="1" applyFill="1" applyBorder="1" applyAlignment="1">
      <alignment horizontal="center" vertical="top" shrinkToFit="1"/>
    </xf>
    <xf numFmtId="0" fontId="11" fillId="19" borderId="7" xfId="0" applyFont="1" applyFill="1" applyBorder="1" applyAlignment="1">
      <alignment horizontal="center" vertical="top" shrinkToFit="1"/>
    </xf>
    <xf numFmtId="0" fontId="12" fillId="20" borderId="9" xfId="0" applyFont="1" applyFill="1" applyBorder="1" applyAlignment="1">
      <alignment horizontal="center" vertical="top" shrinkToFit="1"/>
    </xf>
    <xf numFmtId="0" fontId="12" fillId="0" borderId="9" xfId="0" applyFont="1" applyBorder="1" applyAlignment="1">
      <alignment horizontal="center" vertical="top" shrinkToFit="1"/>
    </xf>
    <xf numFmtId="0" fontId="9" fillId="0" borderId="0" xfId="0" applyFont="1" applyAlignment="1">
      <alignment horizontal="center" vertical="top" shrinkToFit="1"/>
    </xf>
    <xf numFmtId="0" fontId="18" fillId="0" borderId="0" xfId="0" applyFont="1" applyAlignment="1">
      <alignment horizontal="center" vertical="top" shrinkToFit="1"/>
    </xf>
    <xf numFmtId="187" fontId="11" fillId="8" borderId="7" xfId="1" applyNumberFormat="1" applyFont="1" applyFill="1" applyBorder="1" applyAlignment="1">
      <alignment horizontal="right" vertical="top" wrapText="1"/>
    </xf>
    <xf numFmtId="0" fontId="12" fillId="0" borderId="8" xfId="0" applyFont="1" applyBorder="1" applyAlignment="1">
      <alignment horizontal="center" vertical="top" shrinkToFit="1"/>
    </xf>
    <xf numFmtId="0" fontId="12" fillId="18" borderId="8" xfId="0" applyFont="1" applyFill="1" applyBorder="1" applyAlignment="1">
      <alignment vertical="top"/>
    </xf>
    <xf numFmtId="0" fontId="12" fillId="0" borderId="10" xfId="0" applyFont="1" applyBorder="1" applyAlignment="1">
      <alignment horizontal="center" vertical="top" shrinkToFit="1"/>
    </xf>
    <xf numFmtId="187" fontId="11" fillId="0" borderId="10" xfId="1" applyNumberFormat="1" applyFont="1" applyBorder="1" applyAlignment="1">
      <alignment vertical="top"/>
    </xf>
    <xf numFmtId="0" fontId="12" fillId="0" borderId="10" xfId="0" applyFont="1" applyBorder="1" applyAlignment="1">
      <alignment horizontal="right" vertical="top"/>
    </xf>
    <xf numFmtId="187" fontId="12" fillId="0" borderId="8" xfId="1" applyNumberFormat="1" applyFont="1" applyFill="1" applyBorder="1" applyAlignment="1">
      <alignment vertical="top" wrapText="1"/>
    </xf>
    <xf numFmtId="1" fontId="12" fillId="0" borderId="8" xfId="1" applyNumberFormat="1" applyFont="1" applyFill="1" applyBorder="1" applyAlignment="1">
      <alignment horizontal="center" vertical="top" wrapText="1"/>
    </xf>
    <xf numFmtId="2" fontId="12" fillId="0" borderId="8" xfId="0" applyNumberFormat="1" applyFont="1" applyBorder="1" applyAlignment="1">
      <alignment vertical="top" wrapText="1"/>
    </xf>
    <xf numFmtId="187" fontId="12" fillId="0" borderId="8" xfId="1" applyNumberFormat="1" applyFont="1" applyBorder="1" applyAlignment="1">
      <alignment vertical="top" wrapText="1"/>
    </xf>
    <xf numFmtId="0" fontId="7" fillId="0" borderId="10" xfId="0" applyFont="1" applyBorder="1" applyAlignment="1">
      <alignment horizontal="center" vertical="center"/>
    </xf>
    <xf numFmtId="0" fontId="12" fillId="18" borderId="8" xfId="0" applyFont="1" applyFill="1" applyBorder="1" applyAlignment="1">
      <alignment vertical="top" wrapText="1"/>
    </xf>
    <xf numFmtId="0" fontId="18" fillId="0" borderId="8" xfId="0" applyFont="1" applyBorder="1" applyAlignment="1">
      <alignment horizontal="center" vertical="top"/>
    </xf>
    <xf numFmtId="0" fontId="12" fillId="0" borderId="8" xfId="0" applyFont="1" applyBorder="1" applyAlignment="1">
      <alignment horizontal="right" vertical="top" wrapText="1"/>
    </xf>
    <xf numFmtId="43" fontId="12" fillId="0" borderId="8" xfId="1" applyFont="1" applyBorder="1" applyAlignment="1">
      <alignment vertical="top"/>
    </xf>
    <xf numFmtId="187" fontId="18" fillId="0" borderId="8" xfId="1" applyNumberFormat="1" applyFont="1" applyBorder="1" applyAlignment="1">
      <alignment vertical="top"/>
    </xf>
    <xf numFmtId="187" fontId="11" fillId="0" borderId="8" xfId="1" applyNumberFormat="1" applyFont="1" applyBorder="1" applyAlignment="1">
      <alignment vertical="top" wrapText="1"/>
    </xf>
    <xf numFmtId="187" fontId="12" fillId="18" borderId="8" xfId="1" applyNumberFormat="1" applyFont="1" applyFill="1" applyBorder="1" applyAlignment="1">
      <alignment vertical="top"/>
    </xf>
    <xf numFmtId="187" fontId="12" fillId="0" borderId="0" xfId="1" applyNumberFormat="1" applyFont="1"/>
    <xf numFmtId="0" fontId="12" fillId="18" borderId="8" xfId="0" applyFont="1" applyFill="1" applyBorder="1" applyAlignment="1">
      <alignment horizontal="center" vertical="top"/>
    </xf>
    <xf numFmtId="1" fontId="12" fillId="0" borderId="8" xfId="0" applyNumberFormat="1" applyFont="1" applyBorder="1" applyAlignment="1">
      <alignment vertical="top"/>
    </xf>
    <xf numFmtId="1" fontId="12" fillId="0" borderId="8" xfId="0" applyNumberFormat="1" applyFont="1" applyBorder="1" applyAlignment="1">
      <alignment vertical="top" wrapText="1"/>
    </xf>
    <xf numFmtId="3" fontId="12" fillId="0" borderId="8" xfId="0" applyNumberFormat="1" applyFont="1" applyBorder="1" applyAlignment="1">
      <alignment vertical="top" wrapText="1"/>
    </xf>
    <xf numFmtId="1" fontId="12" fillId="18" borderId="8" xfId="0" applyNumberFormat="1" applyFont="1" applyFill="1" applyBorder="1" applyAlignment="1">
      <alignment vertical="top"/>
    </xf>
    <xf numFmtId="0" fontId="12" fillId="7" borderId="8" xfId="0" applyFont="1" applyFill="1" applyBorder="1" applyAlignment="1">
      <alignment horizontal="center" vertical="top" wrapText="1"/>
    </xf>
    <xf numFmtId="0" fontId="7" fillId="11" borderId="7" xfId="0" applyFont="1" applyFill="1" applyBorder="1" applyAlignment="1">
      <alignment horizontal="center" vertical="center"/>
    </xf>
    <xf numFmtId="0" fontId="11" fillId="11" borderId="7" xfId="0" applyFont="1" applyFill="1" applyBorder="1" applyAlignment="1">
      <alignment vertical="top" wrapText="1"/>
    </xf>
    <xf numFmtId="0" fontId="11" fillId="11" borderId="7" xfId="0" applyFont="1" applyFill="1" applyBorder="1" applyAlignment="1">
      <alignment horizontal="center" vertical="top" shrinkToFit="1"/>
    </xf>
    <xf numFmtId="187" fontId="11" fillId="11" borderId="7" xfId="1" applyNumberFormat="1" applyFont="1" applyFill="1" applyBorder="1" applyAlignment="1">
      <alignment vertical="top"/>
    </xf>
    <xf numFmtId="187" fontId="12" fillId="11" borderId="7" xfId="0" applyNumberFormat="1" applyFont="1" applyFill="1" applyBorder="1" applyAlignment="1">
      <alignment horizontal="right" vertical="top"/>
    </xf>
    <xf numFmtId="0" fontId="12" fillId="11" borderId="7" xfId="0" applyFont="1" applyFill="1" applyBorder="1" applyAlignment="1">
      <alignment vertical="top"/>
    </xf>
    <xf numFmtId="187" fontId="11" fillId="8" borderId="7" xfId="0" applyNumberFormat="1" applyFont="1" applyFill="1" applyBorder="1" applyAlignment="1">
      <alignment vertical="top" wrapText="1"/>
    </xf>
    <xf numFmtId="187" fontId="12" fillId="11" borderId="7" xfId="0" applyNumberFormat="1" applyFont="1" applyFill="1" applyBorder="1" applyAlignment="1">
      <alignment vertical="top"/>
    </xf>
    <xf numFmtId="0" fontId="11" fillId="7" borderId="8" xfId="0" applyFont="1" applyFill="1" applyBorder="1" applyAlignment="1">
      <alignment vertical="top"/>
    </xf>
    <xf numFmtId="187" fontId="11" fillId="7" borderId="8" xfId="0" applyNumberFormat="1" applyFont="1" applyFill="1" applyBorder="1" applyAlignment="1">
      <alignment vertical="top"/>
    </xf>
    <xf numFmtId="0" fontId="19" fillId="0" borderId="0" xfId="0" applyFont="1"/>
    <xf numFmtId="0" fontId="11" fillId="7" borderId="8" xfId="0" applyFont="1" applyFill="1" applyBorder="1" applyAlignment="1">
      <alignment horizontal="center" vertical="top"/>
    </xf>
    <xf numFmtId="187" fontId="7" fillId="15" borderId="2" xfId="0" applyNumberFormat="1" applyFont="1" applyFill="1" applyBorder="1" applyAlignment="1">
      <alignment horizontal="left" vertical="center"/>
    </xf>
    <xf numFmtId="187" fontId="2" fillId="0" borderId="8" xfId="1" applyNumberFormat="1" applyFont="1" applyBorder="1" applyAlignment="1">
      <alignment vertical="top"/>
    </xf>
    <xf numFmtId="187" fontId="15" fillId="15" borderId="2" xfId="0" applyNumberFormat="1" applyFont="1" applyFill="1" applyBorder="1" applyAlignment="1">
      <alignment horizontal="left" vertical="center"/>
    </xf>
    <xf numFmtId="187" fontId="13" fillId="8" borderId="7" xfId="0" applyNumberFormat="1" applyFont="1" applyFill="1" applyBorder="1" applyAlignment="1">
      <alignment vertical="top" wrapText="1"/>
    </xf>
    <xf numFmtId="0" fontId="20" fillId="0" borderId="0" xfId="0" applyFont="1" applyAlignment="1">
      <alignment vertical="top"/>
    </xf>
    <xf numFmtId="187" fontId="8" fillId="0" borderId="0" xfId="1" applyNumberFormat="1" applyFont="1"/>
    <xf numFmtId="0" fontId="7" fillId="0" borderId="2" xfId="0" applyFont="1" applyBorder="1" applyAlignment="1">
      <alignment horizontal="center" vertical="top"/>
    </xf>
    <xf numFmtId="0" fontId="7" fillId="0" borderId="2" xfId="0" applyFont="1" applyBorder="1" applyAlignment="1">
      <alignment horizontal="right" vertical="top"/>
    </xf>
    <xf numFmtId="0" fontId="20" fillId="0" borderId="2" xfId="0" applyFont="1" applyBorder="1" applyAlignment="1">
      <alignment horizontal="center" vertical="top" shrinkToFit="1"/>
    </xf>
    <xf numFmtId="3" fontId="7" fillId="0" borderId="2" xfId="0" applyNumberFormat="1" applyFont="1" applyBorder="1" applyAlignment="1">
      <alignment horizontal="center" vertical="top"/>
    </xf>
    <xf numFmtId="3" fontId="8" fillId="0" borderId="2" xfId="0" applyNumberFormat="1" applyFont="1" applyBorder="1" applyAlignment="1">
      <alignment horizontal="right" vertical="top"/>
    </xf>
    <xf numFmtId="0" fontId="20" fillId="0" borderId="0" xfId="0" applyFont="1" applyAlignment="1">
      <alignment horizontal="center" vertical="top" shrinkToFit="1"/>
    </xf>
    <xf numFmtId="0" fontId="7" fillId="0" borderId="0" xfId="0" applyFont="1"/>
    <xf numFmtId="0" fontId="8" fillId="0" borderId="0" xfId="0" applyFont="1" applyAlignment="1">
      <alignment horizontal="right"/>
    </xf>
    <xf numFmtId="0" fontId="11" fillId="18" borderId="8" xfId="0" applyFont="1" applyFill="1" applyBorder="1" applyAlignment="1">
      <alignment vertical="top"/>
    </xf>
    <xf numFmtId="187" fontId="11" fillId="7" borderId="8" xfId="0" applyNumberFormat="1" applyFont="1" applyFill="1" applyBorder="1" applyAlignment="1">
      <alignment vertical="top" wrapText="1"/>
    </xf>
    <xf numFmtId="43" fontId="22" fillId="0" borderId="0" xfId="1" applyFont="1"/>
    <xf numFmtId="43" fontId="4" fillId="0" borderId="0" xfId="1" applyFont="1"/>
    <xf numFmtId="0" fontId="10" fillId="0" borderId="8" xfId="0" applyFont="1" applyBorder="1" applyAlignment="1">
      <alignment vertical="top" wrapText="1"/>
    </xf>
    <xf numFmtId="2" fontId="12" fillId="0" borderId="9" xfId="0" applyNumberFormat="1" applyFont="1" applyBorder="1" applyAlignment="1">
      <alignment vertical="top"/>
    </xf>
    <xf numFmtId="187" fontId="11" fillId="0" borderId="9" xfId="1" applyNumberFormat="1" applyFont="1" applyFill="1" applyBorder="1" applyAlignment="1">
      <alignment vertical="top"/>
    </xf>
    <xf numFmtId="187" fontId="12" fillId="0" borderId="9" xfId="1" applyNumberFormat="1" applyFont="1" applyFill="1" applyBorder="1" applyAlignment="1">
      <alignment vertical="top"/>
    </xf>
    <xf numFmtId="187" fontId="10" fillId="0" borderId="0" xfId="1" applyNumberFormat="1" applyFont="1"/>
    <xf numFmtId="187" fontId="8" fillId="20" borderId="9" xfId="1" applyNumberFormat="1" applyFont="1" applyFill="1" applyBorder="1" applyAlignment="1">
      <alignment vertical="top"/>
    </xf>
    <xf numFmtId="0" fontId="12" fillId="20" borderId="9" xfId="0" applyFont="1" applyFill="1" applyBorder="1" applyAlignment="1">
      <alignment horizontal="center" vertical="top"/>
    </xf>
    <xf numFmtId="187" fontId="13" fillId="19" borderId="7" xfId="1" applyNumberFormat="1" applyFont="1" applyFill="1" applyBorder="1" applyAlignment="1">
      <alignment vertical="top"/>
    </xf>
    <xf numFmtId="43" fontId="12" fillId="0" borderId="0" xfId="1" applyFont="1"/>
    <xf numFmtId="43" fontId="18" fillId="0" borderId="0" xfId="1" applyFont="1"/>
    <xf numFmtId="43" fontId="19" fillId="0" borderId="0" xfId="1" applyFont="1"/>
    <xf numFmtId="43" fontId="11" fillId="0" borderId="0" xfId="1" applyFont="1"/>
    <xf numFmtId="43" fontId="8" fillId="0" borderId="0" xfId="1" applyFont="1"/>
    <xf numFmtId="43" fontId="23" fillId="0" borderId="0" xfId="1" applyFont="1"/>
    <xf numFmtId="43" fontId="10" fillId="0" borderId="0" xfId="1" applyFont="1"/>
    <xf numFmtId="187" fontId="11" fillId="0" borderId="0" xfId="1" applyNumberFormat="1" applyFont="1"/>
    <xf numFmtId="187" fontId="2" fillId="0" borderId="0" xfId="1" applyNumberFormat="1" applyFont="1"/>
    <xf numFmtId="43" fontId="22" fillId="0" borderId="0" xfId="1" applyFont="1" applyAlignment="1">
      <alignment vertical="top"/>
    </xf>
    <xf numFmtId="187" fontId="12" fillId="0" borderId="0" xfId="1" applyNumberFormat="1" applyFont="1" applyAlignment="1">
      <alignment vertical="top"/>
    </xf>
    <xf numFmtId="187" fontId="12" fillId="0" borderId="0" xfId="0" applyNumberFormat="1" applyFont="1" applyAlignment="1">
      <alignment vertical="top"/>
    </xf>
    <xf numFmtId="187" fontId="22" fillId="0" borderId="0" xfId="0" applyNumberFormat="1" applyFont="1"/>
    <xf numFmtId="187" fontId="10" fillId="0" borderId="0" xfId="0" applyNumberFormat="1" applyFont="1"/>
    <xf numFmtId="187" fontId="11" fillId="11" borderId="7" xfId="0" applyNumberFormat="1" applyFont="1" applyFill="1" applyBorder="1" applyAlignment="1">
      <alignment vertical="top"/>
    </xf>
    <xf numFmtId="187" fontId="2" fillId="16" borderId="0" xfId="1" applyNumberFormat="1" applyFont="1" applyFill="1"/>
    <xf numFmtId="187" fontId="22" fillId="16" borderId="0" xfId="1" applyNumberFormat="1" applyFont="1" applyFill="1"/>
    <xf numFmtId="187" fontId="18" fillId="0" borderId="8" xfId="0" applyNumberFormat="1" applyFont="1" applyBorder="1" applyAlignment="1">
      <alignment vertical="top"/>
    </xf>
    <xf numFmtId="43" fontId="25" fillId="0" borderId="0" xfId="1" applyFont="1"/>
    <xf numFmtId="0" fontId="24" fillId="0" borderId="0" xfId="0" applyFont="1"/>
    <xf numFmtId="187" fontId="26" fillId="0" borderId="0" xfId="0" applyNumberFormat="1" applyFont="1"/>
    <xf numFmtId="0" fontId="26" fillId="0" borderId="0" xfId="0" applyFont="1"/>
    <xf numFmtId="43" fontId="27" fillId="0" borderId="0" xfId="1" applyFont="1"/>
    <xf numFmtId="0" fontId="28" fillId="0" borderId="0" xfId="0" applyFont="1"/>
    <xf numFmtId="0" fontId="29" fillId="0" borderId="0" xfId="0" applyFont="1"/>
    <xf numFmtId="0" fontId="18" fillId="0" borderId="10" xfId="0" applyFont="1" applyBorder="1" applyAlignment="1">
      <alignment horizontal="center" vertical="top"/>
    </xf>
    <xf numFmtId="0" fontId="18" fillId="0" borderId="10" xfId="0" applyFont="1" applyBorder="1" applyAlignment="1">
      <alignment horizontal="right" vertical="top"/>
    </xf>
    <xf numFmtId="1" fontId="12" fillId="0" borderId="10" xfId="0" applyNumberFormat="1" applyFont="1" applyBorder="1" applyAlignment="1">
      <alignment vertical="top"/>
    </xf>
    <xf numFmtId="0" fontId="18" fillId="0" borderId="10" xfId="0" applyFont="1" applyBorder="1" applyAlignment="1">
      <alignment vertical="top"/>
    </xf>
    <xf numFmtId="0" fontId="8" fillId="0" borderId="10" xfId="0" applyFont="1" applyBorder="1" applyAlignment="1">
      <alignment vertical="top" wrapText="1"/>
    </xf>
    <xf numFmtId="0" fontId="20" fillId="8" borderId="7" xfId="0" applyFont="1" applyFill="1" applyBorder="1" applyAlignment="1">
      <alignment horizontal="center" vertical="top"/>
    </xf>
    <xf numFmtId="0" fontId="3" fillId="8" borderId="7" xfId="0" applyFont="1" applyFill="1" applyBorder="1" applyAlignment="1">
      <alignment vertical="top" wrapText="1"/>
    </xf>
    <xf numFmtId="0" fontId="3" fillId="8" borderId="7" xfId="0" applyFont="1" applyFill="1" applyBorder="1" applyAlignment="1">
      <alignment horizontal="center" vertical="top" shrinkToFit="1"/>
    </xf>
    <xf numFmtId="187" fontId="3" fillId="8" borderId="7" xfId="1" applyNumberFormat="1" applyFont="1" applyFill="1" applyBorder="1" applyAlignment="1">
      <alignment vertical="top" wrapText="1"/>
    </xf>
    <xf numFmtId="187" fontId="3" fillId="8" borderId="7" xfId="1" applyNumberFormat="1" applyFont="1" applyFill="1" applyBorder="1" applyAlignment="1">
      <alignment horizontal="right" vertical="top" wrapText="1"/>
    </xf>
    <xf numFmtId="187" fontId="3" fillId="8" borderId="7" xfId="0" applyNumberFormat="1" applyFont="1" applyFill="1" applyBorder="1" applyAlignment="1">
      <alignment vertical="top" wrapText="1"/>
    </xf>
    <xf numFmtId="0" fontId="20" fillId="0" borderId="8" xfId="0" applyFont="1" applyBorder="1" applyAlignment="1">
      <alignment horizontal="center" vertical="center"/>
    </xf>
    <xf numFmtId="0" fontId="3" fillId="7" borderId="8" xfId="0" applyFont="1" applyFill="1" applyBorder="1" applyAlignment="1">
      <alignment vertical="top" wrapText="1"/>
    </xf>
    <xf numFmtId="0" fontId="3" fillId="7" borderId="8" xfId="0" applyFont="1" applyFill="1" applyBorder="1" applyAlignment="1">
      <alignment horizontal="center" vertical="top" shrinkToFit="1"/>
    </xf>
    <xf numFmtId="187" fontId="3" fillId="7" borderId="8" xfId="1" applyNumberFormat="1" applyFont="1" applyFill="1" applyBorder="1" applyAlignment="1">
      <alignment vertical="top" wrapText="1"/>
    </xf>
    <xf numFmtId="187" fontId="3" fillId="7" borderId="8" xfId="1" applyNumberFormat="1" applyFont="1" applyFill="1" applyBorder="1" applyAlignment="1">
      <alignment horizontal="right" vertical="top" wrapText="1"/>
    </xf>
    <xf numFmtId="0" fontId="2" fillId="7" borderId="8" xfId="0" applyFont="1" applyFill="1" applyBorder="1" applyAlignment="1">
      <alignment horizontal="center" vertical="top" wrapText="1"/>
    </xf>
    <xf numFmtId="187" fontId="3" fillId="7" borderId="8" xfId="0" applyNumberFormat="1" applyFont="1" applyFill="1" applyBorder="1" applyAlignment="1">
      <alignment vertical="top" wrapText="1"/>
    </xf>
    <xf numFmtId="0" fontId="2" fillId="7" borderId="8" xfId="0" applyFont="1" applyFill="1" applyBorder="1" applyAlignment="1">
      <alignment vertical="top" wrapText="1"/>
    </xf>
    <xf numFmtId="0" fontId="2" fillId="0" borderId="8" xfId="0" applyFont="1" applyBorder="1" applyAlignment="1">
      <alignment vertical="top" wrapText="1"/>
    </xf>
    <xf numFmtId="0" fontId="2" fillId="0" borderId="8" xfId="0" applyFont="1" applyBorder="1" applyAlignment="1">
      <alignment horizontal="center" vertical="top"/>
    </xf>
    <xf numFmtId="187" fontId="2" fillId="0" borderId="8" xfId="1" applyNumberFormat="1" applyFont="1" applyFill="1" applyBorder="1" applyAlignment="1">
      <alignment vertical="top"/>
    </xf>
    <xf numFmtId="0" fontId="2" fillId="0" borderId="8" xfId="0" applyFont="1" applyBorder="1" applyAlignment="1">
      <alignment horizontal="right" vertical="top"/>
    </xf>
    <xf numFmtId="1" fontId="2" fillId="0" borderId="8" xfId="0" applyNumberFormat="1" applyFont="1" applyBorder="1" applyAlignment="1">
      <alignment vertical="top"/>
    </xf>
    <xf numFmtId="0" fontId="2" fillId="0" borderId="8" xfId="0" applyFont="1" applyBorder="1" applyAlignment="1">
      <alignment vertical="top"/>
    </xf>
    <xf numFmtId="187" fontId="2" fillId="0" borderId="8" xfId="0" applyNumberFormat="1" applyFont="1" applyBorder="1" applyAlignment="1">
      <alignment vertical="top"/>
    </xf>
    <xf numFmtId="0" fontId="23" fillId="0" borderId="8" xfId="0" applyFont="1" applyBorder="1" applyAlignment="1">
      <alignment vertical="top" wrapText="1"/>
    </xf>
    <xf numFmtId="0" fontId="3" fillId="0" borderId="8" xfId="0" applyFont="1" applyBorder="1" applyAlignment="1">
      <alignment horizontal="center" vertical="top" wrapText="1"/>
    </xf>
    <xf numFmtId="187" fontId="2" fillId="0" borderId="8" xfId="1" applyNumberFormat="1" applyFont="1" applyFill="1" applyBorder="1" applyAlignment="1">
      <alignment vertical="top" wrapText="1"/>
    </xf>
    <xf numFmtId="0" fontId="2" fillId="0" borderId="8" xfId="0" applyFont="1" applyBorder="1" applyAlignment="1">
      <alignment horizontal="right" vertical="top" wrapText="1"/>
    </xf>
    <xf numFmtId="3" fontId="2" fillId="0" borderId="8" xfId="0" applyNumberFormat="1" applyFont="1" applyBorder="1" applyAlignment="1">
      <alignment vertical="top" wrapText="1"/>
    </xf>
    <xf numFmtId="0" fontId="3" fillId="0" borderId="8" xfId="0" applyFont="1" applyBorder="1" applyAlignment="1">
      <alignment vertical="top" wrapText="1"/>
    </xf>
    <xf numFmtId="0" fontId="3" fillId="0" borderId="8" xfId="0" applyFont="1" applyBorder="1" applyAlignment="1">
      <alignment horizontal="right" vertical="top" wrapText="1"/>
    </xf>
    <xf numFmtId="1" fontId="2" fillId="0" borderId="8" xfId="0" applyNumberFormat="1" applyFont="1" applyBorder="1" applyAlignment="1">
      <alignment vertical="top" wrapText="1"/>
    </xf>
    <xf numFmtId="187" fontId="3" fillId="7" borderId="8" xfId="1" applyNumberFormat="1" applyFont="1" applyFill="1" applyBorder="1" applyAlignment="1">
      <alignment vertical="top"/>
    </xf>
    <xf numFmtId="0" fontId="3" fillId="7" borderId="8" xfId="0" applyFont="1" applyFill="1" applyBorder="1" applyAlignment="1">
      <alignment vertical="top"/>
    </xf>
    <xf numFmtId="0" fontId="3" fillId="7" borderId="8" xfId="0" applyFont="1" applyFill="1" applyBorder="1" applyAlignment="1">
      <alignment horizontal="center" vertical="top"/>
    </xf>
    <xf numFmtId="0" fontId="2" fillId="7" borderId="8" xfId="0" applyFont="1" applyFill="1" applyBorder="1" applyAlignment="1">
      <alignment vertical="top"/>
    </xf>
    <xf numFmtId="0" fontId="2" fillId="0" borderId="8" xfId="0" applyFont="1" applyBorder="1" applyAlignment="1">
      <alignment horizontal="center" vertical="top" shrinkToFit="1"/>
    </xf>
    <xf numFmtId="0" fontId="3" fillId="0" borderId="8" xfId="0" applyFont="1" applyBorder="1" applyAlignment="1">
      <alignment horizontal="center" vertical="top" shrinkToFit="1"/>
    </xf>
    <xf numFmtId="187" fontId="2" fillId="0" borderId="8" xfId="1" applyNumberFormat="1" applyFont="1" applyBorder="1" applyAlignment="1">
      <alignment vertical="top" wrapText="1"/>
    </xf>
    <xf numFmtId="0" fontId="20" fillId="7" borderId="8" xfId="0" applyFont="1" applyFill="1" applyBorder="1" applyAlignment="1">
      <alignment vertical="top" wrapText="1"/>
    </xf>
    <xf numFmtId="187" fontId="3" fillId="7" borderId="8" xfId="0" applyNumberFormat="1" applyFont="1" applyFill="1" applyBorder="1" applyAlignment="1">
      <alignment vertical="top"/>
    </xf>
    <xf numFmtId="187" fontId="3" fillId="0" borderId="8" xfId="1" applyNumberFormat="1" applyFont="1" applyFill="1" applyBorder="1" applyAlignment="1">
      <alignment horizontal="right" vertical="top" wrapText="1"/>
    </xf>
    <xf numFmtId="1" fontId="2" fillId="0" borderId="8" xfId="1" applyNumberFormat="1" applyFont="1" applyFill="1" applyBorder="1" applyAlignment="1">
      <alignment horizontal="center" vertical="top" wrapText="1"/>
    </xf>
    <xf numFmtId="0" fontId="2" fillId="0" borderId="9" xfId="0" applyFont="1" applyBorder="1" applyAlignment="1">
      <alignment horizontal="center" vertical="top"/>
    </xf>
    <xf numFmtId="2" fontId="2" fillId="0" borderId="8" xfId="0" applyNumberFormat="1" applyFont="1" applyBorder="1" applyAlignment="1">
      <alignment vertical="top" wrapText="1"/>
    </xf>
    <xf numFmtId="187" fontId="3" fillId="0" borderId="8" xfId="1" applyNumberFormat="1" applyFont="1" applyFill="1" applyBorder="1" applyAlignment="1">
      <alignment vertical="top" wrapText="1"/>
    </xf>
    <xf numFmtId="0" fontId="20" fillId="11" borderId="7" xfId="0" applyFont="1" applyFill="1" applyBorder="1" applyAlignment="1">
      <alignment horizontal="center" vertical="center"/>
    </xf>
    <xf numFmtId="0" fontId="3" fillId="11" borderId="7" xfId="0" applyFont="1" applyFill="1" applyBorder="1" applyAlignment="1">
      <alignment vertical="top" wrapText="1"/>
    </xf>
    <xf numFmtId="0" fontId="3" fillId="11" borderId="7" xfId="0" applyFont="1" applyFill="1" applyBorder="1" applyAlignment="1">
      <alignment horizontal="center" vertical="top" shrinkToFit="1"/>
    </xf>
    <xf numFmtId="187" fontId="3" fillId="11" borderId="7" xfId="1" applyNumberFormat="1" applyFont="1" applyFill="1" applyBorder="1" applyAlignment="1">
      <alignment vertical="top"/>
    </xf>
    <xf numFmtId="187" fontId="2" fillId="11" borderId="7" xfId="0" applyNumberFormat="1" applyFont="1" applyFill="1" applyBorder="1" applyAlignment="1">
      <alignment horizontal="right" vertical="top"/>
    </xf>
    <xf numFmtId="0" fontId="2" fillId="11" borderId="7" xfId="0" applyFont="1" applyFill="1" applyBorder="1" applyAlignment="1">
      <alignment vertical="top"/>
    </xf>
    <xf numFmtId="187" fontId="3" fillId="11" borderId="7" xfId="0" applyNumberFormat="1" applyFont="1" applyFill="1" applyBorder="1" applyAlignment="1">
      <alignment vertical="top"/>
    </xf>
    <xf numFmtId="0" fontId="3" fillId="18" borderId="8" xfId="0" applyFont="1" applyFill="1" applyBorder="1" applyAlignment="1">
      <alignment vertical="top" wrapText="1"/>
    </xf>
    <xf numFmtId="0" fontId="3" fillId="18" borderId="8" xfId="0" applyFont="1" applyFill="1" applyBorder="1" applyAlignment="1">
      <alignment horizontal="center" vertical="top" shrinkToFit="1"/>
    </xf>
    <xf numFmtId="187" fontId="3" fillId="18" borderId="8" xfId="1" applyNumberFormat="1" applyFont="1" applyFill="1" applyBorder="1" applyAlignment="1">
      <alignment vertical="top"/>
    </xf>
    <xf numFmtId="0" fontId="2" fillId="18" borderId="8" xfId="0" applyFont="1" applyFill="1" applyBorder="1" applyAlignment="1">
      <alignment horizontal="right" vertical="top"/>
    </xf>
    <xf numFmtId="0" fontId="2" fillId="18" borderId="8" xfId="0" applyFont="1" applyFill="1" applyBorder="1" applyAlignment="1">
      <alignment vertical="top"/>
    </xf>
    <xf numFmtId="0" fontId="2" fillId="18" borderId="8" xfId="0" applyFont="1" applyFill="1" applyBorder="1" applyAlignment="1">
      <alignment horizontal="center" vertical="top"/>
    </xf>
    <xf numFmtId="187" fontId="2" fillId="18" borderId="8" xfId="1" applyNumberFormat="1" applyFont="1" applyFill="1" applyBorder="1" applyAlignment="1">
      <alignment vertical="top"/>
    </xf>
    <xf numFmtId="0" fontId="2" fillId="18" borderId="8" xfId="0" applyFont="1" applyFill="1" applyBorder="1" applyAlignment="1">
      <alignment vertical="top" wrapText="1"/>
    </xf>
    <xf numFmtId="187" fontId="3" fillId="0" borderId="8" xfId="1" applyNumberFormat="1" applyFont="1" applyBorder="1" applyAlignment="1">
      <alignment vertical="top"/>
    </xf>
    <xf numFmtId="43" fontId="2" fillId="0" borderId="8" xfId="1" applyFont="1" applyBorder="1" applyAlignment="1">
      <alignment vertical="top"/>
    </xf>
    <xf numFmtId="1" fontId="2" fillId="18" borderId="8" xfId="0" applyNumberFormat="1" applyFont="1" applyFill="1" applyBorder="1" applyAlignment="1">
      <alignment vertical="top"/>
    </xf>
    <xf numFmtId="0" fontId="3" fillId="18" borderId="8" xfId="0" applyFont="1" applyFill="1" applyBorder="1" applyAlignment="1">
      <alignment vertical="top"/>
    </xf>
    <xf numFmtId="0" fontId="20" fillId="0" borderId="10" xfId="0" applyFont="1" applyBorder="1" applyAlignment="1">
      <alignment horizontal="center" vertical="center"/>
    </xf>
    <xf numFmtId="0" fontId="2" fillId="0" borderId="10" xfId="0" applyFont="1" applyBorder="1" applyAlignment="1">
      <alignment vertical="top" wrapText="1"/>
    </xf>
    <xf numFmtId="0" fontId="2" fillId="0" borderId="10" xfId="0" applyFont="1" applyBorder="1" applyAlignment="1">
      <alignment horizontal="center" vertical="top"/>
    </xf>
    <xf numFmtId="187" fontId="2" fillId="0" borderId="10" xfId="1" applyNumberFormat="1" applyFont="1" applyBorder="1" applyAlignment="1">
      <alignment vertical="top"/>
    </xf>
    <xf numFmtId="0" fontId="2" fillId="0" borderId="10" xfId="0" applyFont="1" applyBorder="1" applyAlignment="1">
      <alignment horizontal="right" vertical="top"/>
    </xf>
    <xf numFmtId="1" fontId="2" fillId="0" borderId="10" xfId="0" applyNumberFormat="1" applyFont="1" applyBorder="1" applyAlignment="1">
      <alignment vertical="top"/>
    </xf>
    <xf numFmtId="0" fontId="2" fillId="0" borderId="10" xfId="0" applyFont="1" applyBorder="1" applyAlignment="1">
      <alignment vertical="top"/>
    </xf>
    <xf numFmtId="0" fontId="23" fillId="0" borderId="10" xfId="0" applyFont="1" applyBorder="1" applyAlignment="1">
      <alignment vertical="top" wrapText="1"/>
    </xf>
    <xf numFmtId="0" fontId="10" fillId="0" borderId="0" xfId="0" applyFont="1"/>
    <xf numFmtId="187" fontId="12" fillId="20" borderId="9" xfId="0" applyNumberFormat="1" applyFont="1" applyFill="1" applyBorder="1" applyAlignment="1">
      <alignment vertical="top"/>
    </xf>
    <xf numFmtId="187" fontId="13" fillId="19" borderId="7" xfId="0" applyNumberFormat="1" applyFont="1" applyFill="1" applyBorder="1" applyAlignment="1">
      <alignment vertical="top"/>
    </xf>
    <xf numFmtId="187" fontId="4" fillId="0" borderId="0" xfId="1" applyNumberFormat="1" applyFont="1"/>
    <xf numFmtId="187" fontId="22" fillId="0" borderId="0" xfId="1" applyNumberFormat="1" applyFont="1"/>
    <xf numFmtId="187" fontId="22" fillId="0" borderId="0" xfId="1" applyNumberFormat="1" applyFont="1" applyAlignment="1">
      <alignment vertical="top"/>
    </xf>
    <xf numFmtId="0" fontId="32" fillId="0" borderId="0" xfId="0" applyFont="1"/>
    <xf numFmtId="187" fontId="32" fillId="0" borderId="0" xfId="0" applyNumberFormat="1" applyFont="1"/>
    <xf numFmtId="187" fontId="30" fillId="0" borderId="0" xfId="0" applyNumberFormat="1" applyFont="1"/>
    <xf numFmtId="0" fontId="30" fillId="0" borderId="0" xfId="0" applyFont="1"/>
    <xf numFmtId="187" fontId="32" fillId="0" borderId="0" xfId="1" applyNumberFormat="1" applyFont="1"/>
    <xf numFmtId="43" fontId="33" fillId="0" borderId="0" xfId="1" applyFont="1"/>
    <xf numFmtId="43" fontId="34" fillId="0" borderId="0" xfId="1" applyFont="1"/>
    <xf numFmtId="43" fontId="35" fillId="0" borderId="0" xfId="1" applyFont="1"/>
    <xf numFmtId="187" fontId="18" fillId="0" borderId="0" xfId="0" applyNumberFormat="1" applyFont="1"/>
    <xf numFmtId="43" fontId="11" fillId="0" borderId="0" xfId="1" applyFont="1" applyAlignment="1">
      <alignment horizontal="center" vertical="center"/>
    </xf>
    <xf numFmtId="0" fontId="7" fillId="0" borderId="0" xfId="0" applyFont="1" applyAlignment="1">
      <alignment horizontal="center" vertical="center"/>
    </xf>
    <xf numFmtId="187" fontId="7" fillId="8" borderId="7" xfId="0" applyNumberFormat="1" applyFont="1" applyFill="1" applyBorder="1" applyAlignment="1">
      <alignment vertical="top" wrapText="1"/>
    </xf>
    <xf numFmtId="187" fontId="7" fillId="7" borderId="8" xfId="0" applyNumberFormat="1" applyFont="1" applyFill="1" applyBorder="1" applyAlignment="1">
      <alignment vertical="top" wrapText="1"/>
    </xf>
    <xf numFmtId="187" fontId="23" fillId="0" borderId="8" xfId="1" applyNumberFormat="1" applyFont="1" applyBorder="1" applyAlignment="1">
      <alignment vertical="top"/>
    </xf>
    <xf numFmtId="187" fontId="8" fillId="0" borderId="8" xfId="1" applyNumberFormat="1" applyFont="1" applyBorder="1" applyAlignment="1">
      <alignment vertical="top"/>
    </xf>
    <xf numFmtId="3" fontId="8" fillId="0" borderId="8" xfId="0" applyNumberFormat="1" applyFont="1" applyBorder="1" applyAlignment="1">
      <alignment vertical="top" wrapText="1"/>
    </xf>
    <xf numFmtId="187" fontId="7" fillId="7" borderId="8" xfId="1" applyNumberFormat="1" applyFont="1" applyFill="1" applyBorder="1" applyAlignment="1">
      <alignment vertical="top"/>
    </xf>
    <xf numFmtId="187" fontId="8" fillId="0" borderId="8" xfId="1" applyNumberFormat="1" applyFont="1" applyBorder="1" applyAlignment="1">
      <alignment vertical="top" wrapText="1"/>
    </xf>
    <xf numFmtId="187" fontId="7" fillId="7" borderId="8" xfId="0" applyNumberFormat="1" applyFont="1" applyFill="1" applyBorder="1" applyAlignment="1">
      <alignment vertical="top"/>
    </xf>
    <xf numFmtId="2" fontId="8" fillId="0" borderId="8" xfId="0" applyNumberFormat="1" applyFont="1" applyBorder="1" applyAlignment="1">
      <alignment vertical="top" wrapText="1"/>
    </xf>
    <xf numFmtId="187" fontId="7" fillId="0" borderId="8" xfId="1" applyNumberFormat="1" applyFont="1" applyFill="1" applyBorder="1" applyAlignment="1">
      <alignment horizontal="right" vertical="top" wrapText="1"/>
    </xf>
    <xf numFmtId="187" fontId="7" fillId="11" borderId="7" xfId="0" applyNumberFormat="1" applyFont="1" applyFill="1" applyBorder="1" applyAlignment="1">
      <alignment vertical="top"/>
    </xf>
    <xf numFmtId="187" fontId="8" fillId="18" borderId="8" xfId="1" applyNumberFormat="1" applyFont="1" applyFill="1" applyBorder="1" applyAlignment="1">
      <alignment vertical="top"/>
    </xf>
    <xf numFmtId="43" fontId="8" fillId="0" borderId="8" xfId="1" applyFont="1" applyBorder="1" applyAlignment="1">
      <alignment vertical="top"/>
    </xf>
    <xf numFmtId="0" fontId="36" fillId="0" borderId="8" xfId="0" applyFont="1" applyBorder="1" applyAlignment="1">
      <alignment vertical="top"/>
    </xf>
    <xf numFmtId="187" fontId="8" fillId="0" borderId="10" xfId="1" applyNumberFormat="1" applyFont="1" applyBorder="1" applyAlignment="1">
      <alignment vertical="top"/>
    </xf>
    <xf numFmtId="0" fontId="7" fillId="19" borderId="7" xfId="0" applyFont="1" applyFill="1" applyBorder="1" applyAlignment="1">
      <alignment vertical="top"/>
    </xf>
    <xf numFmtId="0" fontId="8" fillId="20" borderId="9" xfId="0" applyFont="1" applyFill="1" applyBorder="1" applyAlignment="1">
      <alignment vertical="top"/>
    </xf>
    <xf numFmtId="0" fontId="8" fillId="0" borderId="9" xfId="0" applyFont="1" applyBorder="1" applyAlignment="1">
      <alignment vertical="top"/>
    </xf>
    <xf numFmtId="0" fontId="8" fillId="0" borderId="10" xfId="0" applyFont="1" applyBorder="1" applyAlignment="1">
      <alignment vertical="top"/>
    </xf>
    <xf numFmtId="0" fontId="36" fillId="0" borderId="0" xfId="0" applyFont="1"/>
    <xf numFmtId="3" fontId="10" fillId="0" borderId="8" xfId="0" applyNumberFormat="1" applyFont="1" applyBorder="1" applyAlignment="1">
      <alignment vertical="top" wrapText="1"/>
    </xf>
    <xf numFmtId="187" fontId="10" fillId="0" borderId="8" xfId="1" applyNumberFormat="1" applyFont="1" applyFill="1" applyBorder="1" applyAlignment="1">
      <alignment vertical="top" wrapText="1"/>
    </xf>
    <xf numFmtId="0" fontId="9" fillId="0" borderId="8" xfId="0" applyFont="1" applyBorder="1" applyAlignment="1">
      <alignment vertical="top" wrapText="1"/>
    </xf>
    <xf numFmtId="187" fontId="3" fillId="0" borderId="1" xfId="1" applyNumberFormat="1" applyFont="1" applyBorder="1" applyAlignment="1">
      <alignment horizontal="center" vertical="top" wrapText="1"/>
    </xf>
    <xf numFmtId="187" fontId="3" fillId="0" borderId="6" xfId="1" applyNumberFormat="1" applyFont="1" applyBorder="1" applyAlignment="1">
      <alignment horizontal="center" vertical="top" wrapText="1"/>
    </xf>
    <xf numFmtId="0" fontId="3" fillId="0" borderId="1" xfId="0" applyFont="1" applyBorder="1" applyAlignment="1">
      <alignment horizontal="center" vertical="top" wrapText="1"/>
    </xf>
    <xf numFmtId="0" fontId="3" fillId="0" borderId="3" xfId="0" applyFont="1" applyBorder="1" applyAlignment="1">
      <alignment horizontal="center" vertical="top" wrapText="1"/>
    </xf>
    <xf numFmtId="0" fontId="3" fillId="0" borderId="6" xfId="0" applyFont="1" applyBorder="1" applyAlignment="1">
      <alignment horizontal="center" vertical="top" wrapText="1"/>
    </xf>
    <xf numFmtId="0" fontId="3" fillId="0" borderId="0" xfId="0" applyFont="1" applyAlignment="1">
      <alignment horizontal="center" vertical="top" wrapText="1"/>
    </xf>
    <xf numFmtId="0" fontId="3" fillId="0" borderId="1" xfId="0" applyFont="1" applyBorder="1" applyAlignment="1">
      <alignment horizontal="center" vertical="center" wrapText="1"/>
    </xf>
    <xf numFmtId="0" fontId="3" fillId="0" borderId="3" xfId="0" applyFont="1" applyBorder="1" applyAlignment="1">
      <alignment horizontal="center" vertical="center" wrapText="1"/>
    </xf>
    <xf numFmtId="0" fontId="3" fillId="0" borderId="6" xfId="0" applyFont="1" applyBorder="1" applyAlignment="1">
      <alignment horizontal="center" vertical="center" wrapText="1"/>
    </xf>
    <xf numFmtId="187" fontId="3" fillId="0" borderId="3" xfId="1" applyNumberFormat="1" applyFont="1" applyBorder="1" applyAlignment="1">
      <alignment horizontal="center" vertical="top" wrapText="1"/>
    </xf>
    <xf numFmtId="0" fontId="3" fillId="0" borderId="2" xfId="0" applyFont="1" applyBorder="1" applyAlignment="1">
      <alignment horizontal="center" vertical="top"/>
    </xf>
    <xf numFmtId="187" fontId="3" fillId="0" borderId="2" xfId="1" applyNumberFormat="1" applyFont="1" applyBorder="1" applyAlignment="1">
      <alignment horizontal="center" vertical="top" wrapText="1"/>
    </xf>
    <xf numFmtId="187" fontId="3" fillId="0" borderId="4" xfId="1" applyNumberFormat="1" applyFont="1" applyBorder="1" applyAlignment="1">
      <alignment horizontal="center" vertical="top" wrapText="1"/>
    </xf>
    <xf numFmtId="187" fontId="3" fillId="0" borderId="5" xfId="1" applyNumberFormat="1" applyFont="1" applyBorder="1" applyAlignment="1">
      <alignment horizontal="center" vertical="top" wrapText="1"/>
    </xf>
    <xf numFmtId="187" fontId="3" fillId="0" borderId="1" xfId="1" applyNumberFormat="1" applyFont="1" applyBorder="1" applyAlignment="1">
      <alignment horizontal="center" vertical="top" wrapText="1" shrinkToFit="1"/>
    </xf>
    <xf numFmtId="187" fontId="3" fillId="0" borderId="6" xfId="1" applyNumberFormat="1" applyFont="1" applyBorder="1" applyAlignment="1">
      <alignment horizontal="center" vertical="top" wrapText="1" shrinkToFit="1"/>
    </xf>
    <xf numFmtId="0" fontId="7" fillId="0" borderId="0" xfId="0" applyFont="1" applyAlignment="1">
      <alignment horizontal="center"/>
    </xf>
    <xf numFmtId="0" fontId="7" fillId="0" borderId="1" xfId="0" applyFont="1" applyBorder="1" applyAlignment="1">
      <alignment horizontal="center" vertical="center"/>
    </xf>
    <xf numFmtId="0" fontId="7" fillId="0" borderId="3" xfId="0" applyFont="1" applyBorder="1" applyAlignment="1">
      <alignment horizontal="center" vertical="center"/>
    </xf>
    <xf numFmtId="0" fontId="11" fillId="0" borderId="2" xfId="0" applyFont="1" applyBorder="1" applyAlignment="1">
      <alignment horizontal="center"/>
    </xf>
    <xf numFmtId="0" fontId="11" fillId="0" borderId="2" xfId="0" applyFont="1" applyBorder="1" applyAlignment="1">
      <alignment horizontal="center" vertical="center"/>
    </xf>
    <xf numFmtId="3" fontId="7" fillId="18" borderId="2" xfId="0" applyNumberFormat="1" applyFont="1" applyFill="1" applyBorder="1" applyAlignment="1">
      <alignment horizontal="center" vertical="top" wrapText="1"/>
    </xf>
    <xf numFmtId="3" fontId="7" fillId="7" borderId="2" xfId="0" applyNumberFormat="1" applyFont="1" applyFill="1" applyBorder="1" applyAlignment="1">
      <alignment horizontal="center" vertical="top" wrapText="1"/>
    </xf>
    <xf numFmtId="3" fontId="7" fillId="7" borderId="1" xfId="0" applyNumberFormat="1" applyFont="1" applyFill="1" applyBorder="1" applyAlignment="1">
      <alignment horizontal="center" vertical="top" wrapText="1"/>
    </xf>
    <xf numFmtId="3" fontId="7" fillId="7" borderId="6" xfId="0" applyNumberFormat="1" applyFont="1" applyFill="1" applyBorder="1" applyAlignment="1">
      <alignment horizontal="center" vertical="top" wrapText="1"/>
    </xf>
    <xf numFmtId="0" fontId="11" fillId="17" borderId="2" xfId="0" applyFont="1" applyFill="1" applyBorder="1" applyAlignment="1">
      <alignment horizontal="center" vertical="center" shrinkToFit="1"/>
    </xf>
    <xf numFmtId="0" fontId="11" fillId="18" borderId="2" xfId="0" applyFont="1" applyFill="1" applyBorder="1" applyAlignment="1">
      <alignment horizontal="center" vertical="center"/>
    </xf>
    <xf numFmtId="0" fontId="11" fillId="7" borderId="2" xfId="0" applyFont="1" applyFill="1" applyBorder="1" applyAlignment="1">
      <alignment horizontal="center" vertical="center"/>
    </xf>
    <xf numFmtId="3" fontId="15" fillId="5" borderId="1" xfId="0" applyNumberFormat="1" applyFont="1" applyFill="1" applyBorder="1" applyAlignment="1">
      <alignment horizontal="center" vertical="top" wrapText="1"/>
    </xf>
    <xf numFmtId="3" fontId="15" fillId="5" borderId="3" xfId="0" applyNumberFormat="1" applyFont="1" applyFill="1" applyBorder="1" applyAlignment="1">
      <alignment horizontal="center" vertical="top" wrapText="1"/>
    </xf>
    <xf numFmtId="3" fontId="15" fillId="5" borderId="6" xfId="0" applyNumberFormat="1" applyFont="1" applyFill="1" applyBorder="1" applyAlignment="1">
      <alignment horizontal="center" vertical="top" wrapText="1"/>
    </xf>
    <xf numFmtId="0" fontId="7" fillId="13" borderId="2" xfId="0" applyFont="1" applyFill="1" applyBorder="1" applyAlignment="1">
      <alignment horizontal="center" vertical="top" wrapText="1"/>
    </xf>
    <xf numFmtId="187" fontId="7" fillId="13" borderId="2" xfId="1" applyNumberFormat="1" applyFont="1" applyFill="1" applyBorder="1" applyAlignment="1">
      <alignment horizontal="center" vertical="top" wrapText="1"/>
    </xf>
    <xf numFmtId="3" fontId="7" fillId="13" borderId="2" xfId="0" applyNumberFormat="1" applyFont="1" applyFill="1" applyBorder="1" applyAlignment="1">
      <alignment horizontal="center" vertical="top" wrapText="1"/>
    </xf>
    <xf numFmtId="3" fontId="15" fillId="17" borderId="2" xfId="0" applyNumberFormat="1" applyFont="1" applyFill="1" applyBorder="1" applyAlignment="1">
      <alignment horizontal="center" vertical="top" wrapText="1"/>
    </xf>
    <xf numFmtId="0" fontId="7" fillId="13" borderId="4" xfId="0" applyFont="1" applyFill="1" applyBorder="1" applyAlignment="1">
      <alignment horizontal="center" vertical="top" wrapText="1"/>
    </xf>
    <xf numFmtId="0" fontId="7" fillId="13" borderId="13" xfId="0" applyFont="1" applyFill="1" applyBorder="1" applyAlignment="1">
      <alignment horizontal="center" vertical="top" wrapText="1"/>
    </xf>
    <xf numFmtId="0" fontId="7" fillId="13" borderId="5" xfId="0" applyFont="1" applyFill="1" applyBorder="1" applyAlignment="1">
      <alignment horizontal="center" vertical="top" wrapText="1"/>
    </xf>
    <xf numFmtId="3" fontId="7" fillId="17" borderId="2" xfId="0" applyNumberFormat="1" applyFont="1" applyFill="1" applyBorder="1" applyAlignment="1">
      <alignment horizontal="center" vertical="top" wrapText="1"/>
    </xf>
    <xf numFmtId="0" fontId="16" fillId="0" borderId="0" xfId="0" applyFont="1" applyAlignment="1">
      <alignment horizontal="center" vertical="center"/>
    </xf>
    <xf numFmtId="0" fontId="7" fillId="13" borderId="2" xfId="0" applyFont="1" applyFill="1" applyBorder="1" applyAlignment="1">
      <alignment horizontal="center" vertical="center"/>
    </xf>
    <xf numFmtId="0" fontId="11" fillId="13" borderId="2" xfId="0" applyFont="1" applyFill="1" applyBorder="1" applyAlignment="1">
      <alignment horizontal="center" vertical="center"/>
    </xf>
    <xf numFmtId="0" fontId="4" fillId="0" borderId="2" xfId="0" applyFont="1" applyBorder="1" applyAlignment="1">
      <alignment horizontal="center" vertical="top"/>
    </xf>
    <xf numFmtId="0" fontId="9" fillId="0" borderId="1" xfId="0" applyFont="1" applyBorder="1" applyAlignment="1">
      <alignment horizontal="center" vertical="top"/>
    </xf>
    <xf numFmtId="0" fontId="9" fillId="0" borderId="6" xfId="0" applyFont="1" applyBorder="1" applyAlignment="1">
      <alignment horizontal="center" vertical="top"/>
    </xf>
    <xf numFmtId="0" fontId="9" fillId="0" borderId="4" xfId="0" applyFont="1" applyBorder="1" applyAlignment="1">
      <alignment horizontal="center" vertical="top"/>
    </xf>
    <xf numFmtId="0" fontId="9" fillId="0" borderId="5" xfId="0" applyFont="1" applyBorder="1" applyAlignment="1">
      <alignment horizontal="center" vertical="top"/>
    </xf>
    <xf numFmtId="0" fontId="9" fillId="0" borderId="13" xfId="0" applyFont="1" applyBorder="1" applyAlignment="1">
      <alignment horizontal="center" vertical="top"/>
    </xf>
    <xf numFmtId="0" fontId="9" fillId="0" borderId="2" xfId="0" applyFont="1" applyBorder="1" applyAlignment="1">
      <alignment horizontal="center" vertical="top"/>
    </xf>
    <xf numFmtId="4" fontId="10" fillId="0" borderId="4" xfId="0" applyNumberFormat="1" applyFont="1" applyBorder="1" applyAlignment="1">
      <alignment horizontal="center" vertical="top"/>
    </xf>
    <xf numFmtId="4" fontId="10" fillId="0" borderId="5" xfId="0" applyNumberFormat="1" applyFont="1" applyBorder="1" applyAlignment="1">
      <alignment horizontal="center" vertical="top"/>
    </xf>
    <xf numFmtId="3" fontId="10" fillId="0" borderId="4" xfId="0" applyNumberFormat="1" applyFont="1" applyBorder="1" applyAlignment="1">
      <alignment horizontal="center" vertical="top"/>
    </xf>
    <xf numFmtId="3" fontId="10" fillId="0" borderId="5" xfId="0" applyNumberFormat="1" applyFont="1" applyBorder="1" applyAlignment="1">
      <alignment horizontal="center" vertical="top"/>
    </xf>
    <xf numFmtId="4" fontId="8" fillId="0" borderId="4" xfId="0" applyNumberFormat="1" applyFont="1" applyBorder="1" applyAlignment="1">
      <alignment horizontal="center" vertical="top"/>
    </xf>
    <xf numFmtId="4" fontId="8" fillId="0" borderId="5" xfId="0" applyNumberFormat="1" applyFont="1" applyBorder="1" applyAlignment="1">
      <alignment horizontal="center" vertical="top"/>
    </xf>
    <xf numFmtId="3" fontId="8" fillId="0" borderId="4" xfId="0" applyNumberFormat="1" applyFont="1" applyBorder="1" applyAlignment="1">
      <alignment horizontal="center" vertical="top"/>
    </xf>
    <xf numFmtId="3" fontId="8" fillId="0" borderId="5" xfId="0" applyNumberFormat="1" applyFont="1" applyBorder="1" applyAlignment="1">
      <alignment horizontal="center" vertical="top"/>
    </xf>
    <xf numFmtId="0" fontId="21" fillId="0" borderId="0" xfId="0" applyFont="1" applyAlignment="1">
      <alignment horizontal="center" vertical="center"/>
    </xf>
    <xf numFmtId="0" fontId="20" fillId="0" borderId="2" xfId="0" applyFont="1" applyBorder="1" applyAlignment="1">
      <alignment horizontal="center" vertical="top"/>
    </xf>
    <xf numFmtId="0" fontId="7" fillId="0" borderId="1" xfId="0" applyFont="1" applyBorder="1" applyAlignment="1">
      <alignment horizontal="center" vertical="top" shrinkToFit="1"/>
    </xf>
    <xf numFmtId="0" fontId="7" fillId="0" borderId="6" xfId="0" applyFont="1" applyBorder="1" applyAlignment="1">
      <alignment horizontal="center" vertical="top" shrinkToFit="1"/>
    </xf>
    <xf numFmtId="0" fontId="7" fillId="0" borderId="4" xfId="0" applyFont="1" applyBorder="1" applyAlignment="1">
      <alignment horizontal="center" vertical="top"/>
    </xf>
    <xf numFmtId="0" fontId="7" fillId="0" borderId="5" xfId="0" applyFont="1" applyBorder="1" applyAlignment="1">
      <alignment horizontal="center" vertical="top"/>
    </xf>
    <xf numFmtId="0" fontId="7" fillId="0" borderId="13" xfId="0" applyFont="1" applyBorder="1" applyAlignment="1">
      <alignment horizontal="center" vertical="top"/>
    </xf>
    <xf numFmtId="0" fontId="7" fillId="0" borderId="2" xfId="0" applyFont="1" applyBorder="1" applyAlignment="1">
      <alignment horizontal="center" vertical="top"/>
    </xf>
    <xf numFmtId="0" fontId="7" fillId="13" borderId="2" xfId="0" applyFont="1" applyFill="1" applyBorder="1" applyAlignment="1">
      <alignment horizontal="center" vertical="top" shrinkToFit="1"/>
    </xf>
    <xf numFmtId="187" fontId="7" fillId="7" borderId="2" xfId="1" applyNumberFormat="1" applyFont="1" applyFill="1" applyBorder="1" applyAlignment="1">
      <alignment horizontal="center" vertical="top" wrapText="1"/>
    </xf>
    <xf numFmtId="0" fontId="20" fillId="0" borderId="4" xfId="0" applyFont="1" applyBorder="1" applyAlignment="1">
      <alignment horizontal="center" vertical="top"/>
    </xf>
    <xf numFmtId="0" fontId="20" fillId="0" borderId="13" xfId="0" applyFont="1" applyBorder="1" applyAlignment="1">
      <alignment horizontal="center" vertical="top"/>
    </xf>
    <xf numFmtId="0" fontId="20" fillId="0" borderId="5" xfId="0" applyFont="1" applyBorder="1" applyAlignment="1">
      <alignment horizontal="center" vertical="top"/>
    </xf>
  </cellXfs>
  <cellStyles count="2">
    <cellStyle name="เครื่องหมายจุลภาค" xfId="1" builtinId="3"/>
    <cellStyle name="ปกติ" xfId="0" builtinId="0"/>
  </cellStyles>
  <dxfs count="0"/>
  <tableStyles count="0" defaultTableStyle="TableStyleMedium2" defaultPivotStyle="PivotStyleLight16"/>
  <colors>
    <mruColors>
      <color rgb="FFFFCC99"/>
      <color rgb="FFCCCCFF"/>
      <color rgb="FFCC99FF"/>
      <color rgb="FF9999FF"/>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oneCellAnchor>
    <xdr:from>
      <xdr:col>4</xdr:col>
      <xdr:colOff>0</xdr:colOff>
      <xdr:row>14</xdr:row>
      <xdr:rowOff>0</xdr:rowOff>
    </xdr:from>
    <xdr:ext cx="1002967" cy="1483483"/>
    <xdr:sp macro="" textlink="">
      <xdr:nvSpPr>
        <xdr:cNvPr id="5" name="กล่องข้อความ 4">
          <a:extLst>
            <a:ext uri="{FF2B5EF4-FFF2-40B4-BE49-F238E27FC236}">
              <a16:creationId xmlns:a16="http://schemas.microsoft.com/office/drawing/2014/main" xmlns="" id="{580EDC12-7161-4A5B-B010-BE74CE7765BD}"/>
            </a:ext>
          </a:extLst>
        </xdr:cNvPr>
        <xdr:cNvSpPr txBox="1"/>
      </xdr:nvSpPr>
      <xdr:spPr>
        <a:xfrm>
          <a:off x="10334625" y="9982200"/>
          <a:ext cx="1002967" cy="14834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th-TH" sz="1600">
              <a:latin typeface="TH SarabunPSK" panose="020B0500040200020003" pitchFamily="34" charset="-34"/>
              <a:cs typeface="TH SarabunPSK" panose="020B0500040200020003" pitchFamily="34" charset="-34"/>
            </a:rPr>
            <a:t>ม.ค. - มี.ค. 68</a:t>
          </a:r>
        </a:p>
        <a:p>
          <a:endParaRPr lang="th-TH" sz="1600">
            <a:latin typeface="TH SarabunPSK" panose="020B0500040200020003" pitchFamily="34" charset="-34"/>
            <a:cs typeface="TH SarabunPSK" panose="020B0500040200020003" pitchFamily="34" charset="-34"/>
          </a:endParaRPr>
        </a:p>
        <a:p>
          <a:r>
            <a:rPr lang="th-TH" sz="1600">
              <a:latin typeface="TH SarabunPSK" panose="020B0500040200020003" pitchFamily="34" charset="-34"/>
              <a:cs typeface="TH SarabunPSK" panose="020B0500040200020003" pitchFamily="34" charset="-34"/>
            </a:rPr>
            <a:t>เม.ย.</a:t>
          </a:r>
          <a:r>
            <a:rPr lang="th-TH" sz="1600" baseline="0">
              <a:latin typeface="TH SarabunPSK" panose="020B0500040200020003" pitchFamily="34" charset="-34"/>
              <a:cs typeface="TH SarabunPSK" panose="020B0500040200020003" pitchFamily="34" charset="-34"/>
            </a:rPr>
            <a:t> - มิ.ย. 68</a:t>
          </a:r>
        </a:p>
        <a:p>
          <a:endParaRPr lang="th-TH" sz="1600" baseline="0">
            <a:latin typeface="TH SarabunPSK" panose="020B0500040200020003" pitchFamily="34" charset="-34"/>
            <a:cs typeface="TH SarabunPSK" panose="020B0500040200020003" pitchFamily="34" charset="-34"/>
          </a:endParaRPr>
        </a:p>
        <a:p>
          <a:endParaRPr lang="th-TH" sz="1600" baseline="0">
            <a:latin typeface="TH SarabunPSK" panose="020B0500040200020003" pitchFamily="34" charset="-34"/>
            <a:cs typeface="TH SarabunPSK" panose="020B0500040200020003" pitchFamily="34" charset="-34"/>
          </a:endParaRPr>
        </a:p>
        <a:p>
          <a:r>
            <a:rPr lang="th-TH" sz="1600" baseline="0">
              <a:latin typeface="TH SarabunPSK" panose="020B0500040200020003" pitchFamily="34" charset="-34"/>
              <a:cs typeface="TH SarabunPSK" panose="020B0500040200020003" pitchFamily="34" charset="-34"/>
            </a:rPr>
            <a:t>ก.ค. - ก.ย. 68</a:t>
          </a:r>
          <a:endParaRPr lang="th-TH" sz="1600">
            <a:latin typeface="TH SarabunPSK" panose="020B0500040200020003" pitchFamily="34" charset="-34"/>
            <a:cs typeface="TH SarabunPSK" panose="020B0500040200020003" pitchFamily="34" charset="-34"/>
          </a:endParaRP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16</xdr:col>
      <xdr:colOff>275166</xdr:colOff>
      <xdr:row>26</xdr:row>
      <xdr:rowOff>127001</xdr:rowOff>
    </xdr:from>
    <xdr:to>
      <xdr:col>18</xdr:col>
      <xdr:colOff>1510392</xdr:colOff>
      <xdr:row>31</xdr:row>
      <xdr:rowOff>41276</xdr:rowOff>
    </xdr:to>
    <xdr:sp macro="" textlink="">
      <xdr:nvSpPr>
        <xdr:cNvPr id="2" name="TextBox 2">
          <a:extLst>
            <a:ext uri="{FF2B5EF4-FFF2-40B4-BE49-F238E27FC236}">
              <a16:creationId xmlns:a16="http://schemas.microsoft.com/office/drawing/2014/main" xmlns="" id="{7951FA4F-4ACD-4DDC-B86E-8D00E3AD0B27}"/>
            </a:ext>
          </a:extLst>
        </xdr:cNvPr>
        <xdr:cNvSpPr txBox="1"/>
      </xdr:nvSpPr>
      <xdr:spPr>
        <a:xfrm>
          <a:off x="16810566" y="10175876"/>
          <a:ext cx="1778151" cy="1343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th-TH" sz="1600">
              <a:latin typeface="TH SarabunPSK" pitchFamily="34" charset="-34"/>
              <a:cs typeface="TH SarabunPSK" pitchFamily="34" charset="-34"/>
            </a:rPr>
            <a:t> </a:t>
          </a:r>
        </a:p>
        <a:p>
          <a:pPr algn="ctr"/>
          <a:r>
            <a:rPr lang="th-TH" sz="1600">
              <a:latin typeface="TH SarabunPSK" pitchFamily="34" charset="-34"/>
              <a:cs typeface="TH SarabunPSK" pitchFamily="34" charset="-34"/>
            </a:rPr>
            <a:t>ลงชื่อ................................................ผู้รายงาน      </a:t>
          </a:r>
        </a:p>
        <a:p>
          <a:pPr algn="ctr"/>
          <a:r>
            <a:rPr lang="th-TH" sz="1600">
              <a:latin typeface="TH SarabunPSK" pitchFamily="34" charset="-34"/>
              <a:cs typeface="TH SarabunPSK" pitchFamily="34" charset="-34"/>
            </a:rPr>
            <a:t>(...............................................)</a:t>
          </a:r>
        </a:p>
        <a:p>
          <a:pPr algn="ctr"/>
          <a:r>
            <a:rPr lang="th-TH" sz="1600">
              <a:latin typeface="TH SarabunPSK" pitchFamily="34" charset="-34"/>
              <a:cs typeface="TH SarabunPSK" pitchFamily="34" charset="-34"/>
            </a:rPr>
            <a:t>โทร. (มือถือ) ...........................................</a:t>
          </a:r>
          <a:r>
            <a:rPr lang="en-US" sz="1600">
              <a:latin typeface="TH SarabunPSK" pitchFamily="34" charset="-34"/>
              <a:cs typeface="TH SarabunPSK" pitchFamily="34" charset="-34"/>
            </a:rPr>
            <a:t>......</a:t>
          </a:r>
          <a:endParaRPr lang="th-TH" sz="1600">
            <a:latin typeface="TH SarabunPSK" pitchFamily="34" charset="-34"/>
            <a:cs typeface="TH SarabunPSK" pitchFamily="34" charset="-34"/>
          </a:endParaRPr>
        </a:p>
        <a:p>
          <a:pPr algn="ctr"/>
          <a:r>
            <a:rPr lang="en-US" sz="1600">
              <a:latin typeface="TH SarabunPSK" pitchFamily="34" charset="-34"/>
              <a:cs typeface="TH SarabunPSK" pitchFamily="34" charset="-34"/>
            </a:rPr>
            <a:t>E</a:t>
          </a:r>
          <a:r>
            <a:rPr lang="en-US" sz="1600" baseline="0">
              <a:latin typeface="TH SarabunPSK" pitchFamily="34" charset="-34"/>
              <a:cs typeface="TH SarabunPSK" pitchFamily="34" charset="-34"/>
            </a:rPr>
            <a:t> - mail.........................................................</a:t>
          </a:r>
          <a:endParaRPr lang="th-TH" sz="1600">
            <a:latin typeface="TH SarabunPSK" pitchFamily="34" charset="-34"/>
            <a:cs typeface="TH SarabunPSK" pitchFamily="34" charset="-34"/>
          </a:endParaRPr>
        </a:p>
      </xdr:txBody>
    </xdr:sp>
    <xdr:clientData/>
  </xdr:twoCellAnchor>
  <xdr:twoCellAnchor>
    <xdr:from>
      <xdr:col>16</xdr:col>
      <xdr:colOff>275166</xdr:colOff>
      <xdr:row>31</xdr:row>
      <xdr:rowOff>250826</xdr:rowOff>
    </xdr:from>
    <xdr:to>
      <xdr:col>18</xdr:col>
      <xdr:colOff>1510392</xdr:colOff>
      <xdr:row>37</xdr:row>
      <xdr:rowOff>199875</xdr:rowOff>
    </xdr:to>
    <xdr:sp macro="" textlink="">
      <xdr:nvSpPr>
        <xdr:cNvPr id="3" name="TextBox 3">
          <a:extLst>
            <a:ext uri="{FF2B5EF4-FFF2-40B4-BE49-F238E27FC236}">
              <a16:creationId xmlns:a16="http://schemas.microsoft.com/office/drawing/2014/main" xmlns="" id="{564DE43D-F315-460A-952A-823AB82C83C9}"/>
            </a:ext>
          </a:extLst>
        </xdr:cNvPr>
        <xdr:cNvSpPr txBox="1"/>
      </xdr:nvSpPr>
      <xdr:spPr>
        <a:xfrm>
          <a:off x="16810566" y="11728451"/>
          <a:ext cx="1778151" cy="166354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th-TH" sz="1600">
              <a:latin typeface="TH SarabunPSK" pitchFamily="34" charset="-34"/>
              <a:cs typeface="TH SarabunPSK" pitchFamily="34" charset="-34"/>
            </a:rPr>
            <a:t>       </a:t>
          </a:r>
        </a:p>
        <a:p>
          <a:pPr algn="ctr"/>
          <a:r>
            <a:rPr lang="th-TH" sz="1600">
              <a:latin typeface="TH SarabunPSK" pitchFamily="34" charset="-34"/>
              <a:cs typeface="TH SarabunPSK" pitchFamily="34" charset="-34"/>
            </a:rPr>
            <a:t>          ลงชื่อ................................................ผู้รับรองข้อมูล</a:t>
          </a:r>
        </a:p>
        <a:p>
          <a:pPr algn="ctr"/>
          <a:r>
            <a:rPr lang="th-TH" sz="1600">
              <a:latin typeface="TH SarabunPSK" pitchFamily="34" charset="-34"/>
              <a:cs typeface="TH SarabunPSK" pitchFamily="34" charset="-34"/>
            </a:rPr>
            <a:t>(...............................................)</a:t>
          </a:r>
        </a:p>
        <a:p>
          <a:pPr algn="ctr"/>
          <a:r>
            <a:rPr lang="th-TH" sz="1600">
              <a:latin typeface="TH SarabunPSK" pitchFamily="34" charset="-34"/>
              <a:cs typeface="TH SarabunPSK" pitchFamily="34" charset="-34"/>
            </a:rPr>
            <a:t>ผวจ./รอง ผวจ./หน.สนจ./ผอ.กลุ่มงานยุทธศาสตร์ฯ</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16</xdr:col>
      <xdr:colOff>275166</xdr:colOff>
      <xdr:row>52</xdr:row>
      <xdr:rowOff>127001</xdr:rowOff>
    </xdr:from>
    <xdr:to>
      <xdr:col>18</xdr:col>
      <xdr:colOff>1510392</xdr:colOff>
      <xdr:row>57</xdr:row>
      <xdr:rowOff>41276</xdr:rowOff>
    </xdr:to>
    <xdr:sp macro="" textlink="">
      <xdr:nvSpPr>
        <xdr:cNvPr id="2" name="TextBox 2">
          <a:extLst>
            <a:ext uri="{FF2B5EF4-FFF2-40B4-BE49-F238E27FC236}">
              <a16:creationId xmlns:a16="http://schemas.microsoft.com/office/drawing/2014/main" xmlns="" id="{F9566F7A-D8BD-4645-96C5-8BECB2557890}"/>
            </a:ext>
          </a:extLst>
        </xdr:cNvPr>
        <xdr:cNvSpPr txBox="1"/>
      </xdr:nvSpPr>
      <xdr:spPr>
        <a:xfrm>
          <a:off x="15229416" y="7585076"/>
          <a:ext cx="3159276" cy="13430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th-TH" sz="1600">
              <a:solidFill>
                <a:schemeClr val="bg1"/>
              </a:solidFill>
              <a:latin typeface="TH SarabunPSK" pitchFamily="34" charset="-34"/>
              <a:cs typeface="TH SarabunPSK" pitchFamily="34" charset="-34"/>
            </a:rPr>
            <a:t> </a:t>
          </a:r>
        </a:p>
        <a:p>
          <a:pPr algn="ctr"/>
          <a:r>
            <a:rPr lang="th-TH" sz="1600">
              <a:solidFill>
                <a:schemeClr val="bg1"/>
              </a:solidFill>
              <a:latin typeface="TH SarabunPSK" pitchFamily="34" charset="-34"/>
              <a:cs typeface="TH SarabunPSK" pitchFamily="34" charset="-34"/>
            </a:rPr>
            <a:t>ลงชื่อ................................................ผู้รายงาน      </a:t>
          </a:r>
        </a:p>
        <a:p>
          <a:pPr algn="ctr"/>
          <a:r>
            <a:rPr lang="th-TH" sz="1600">
              <a:solidFill>
                <a:schemeClr val="bg1"/>
              </a:solidFill>
              <a:latin typeface="TH SarabunPSK" pitchFamily="34" charset="-34"/>
              <a:cs typeface="TH SarabunPSK" pitchFamily="34" charset="-34"/>
            </a:rPr>
            <a:t>(...............................................)</a:t>
          </a:r>
        </a:p>
        <a:p>
          <a:pPr algn="ctr"/>
          <a:r>
            <a:rPr lang="th-TH" sz="1600">
              <a:solidFill>
                <a:schemeClr val="bg1"/>
              </a:solidFill>
              <a:latin typeface="TH SarabunPSK" pitchFamily="34" charset="-34"/>
              <a:cs typeface="TH SarabunPSK" pitchFamily="34" charset="-34"/>
            </a:rPr>
            <a:t>โทร. (มือถือ) ...........................................</a:t>
          </a:r>
          <a:r>
            <a:rPr lang="en-US" sz="1600">
              <a:solidFill>
                <a:schemeClr val="bg1"/>
              </a:solidFill>
              <a:latin typeface="TH SarabunPSK" pitchFamily="34" charset="-34"/>
              <a:cs typeface="TH SarabunPSK" pitchFamily="34" charset="-34"/>
            </a:rPr>
            <a:t>......</a:t>
          </a:r>
          <a:endParaRPr lang="th-TH" sz="1600">
            <a:solidFill>
              <a:schemeClr val="bg1"/>
            </a:solidFill>
            <a:latin typeface="TH SarabunPSK" pitchFamily="34" charset="-34"/>
            <a:cs typeface="TH SarabunPSK" pitchFamily="34" charset="-34"/>
          </a:endParaRPr>
        </a:p>
        <a:p>
          <a:pPr algn="ctr"/>
          <a:r>
            <a:rPr lang="en-US" sz="1600">
              <a:solidFill>
                <a:schemeClr val="bg1"/>
              </a:solidFill>
              <a:latin typeface="TH SarabunPSK" pitchFamily="34" charset="-34"/>
              <a:cs typeface="TH SarabunPSK" pitchFamily="34" charset="-34"/>
            </a:rPr>
            <a:t>E</a:t>
          </a:r>
          <a:r>
            <a:rPr lang="en-US" sz="1600" baseline="0">
              <a:solidFill>
                <a:schemeClr val="bg1"/>
              </a:solidFill>
              <a:latin typeface="TH SarabunPSK" pitchFamily="34" charset="-34"/>
              <a:cs typeface="TH SarabunPSK" pitchFamily="34" charset="-34"/>
            </a:rPr>
            <a:t> - mail.........................................................</a:t>
          </a:r>
          <a:endParaRPr lang="th-TH" sz="1600">
            <a:solidFill>
              <a:schemeClr val="bg1"/>
            </a:solidFill>
            <a:latin typeface="TH SarabunPSK" pitchFamily="34" charset="-34"/>
            <a:cs typeface="TH SarabunPSK" pitchFamily="34" charset="-34"/>
          </a:endParaRPr>
        </a:p>
      </xdr:txBody>
    </xdr:sp>
    <xdr:clientData/>
  </xdr:twoCellAnchor>
  <xdr:twoCellAnchor>
    <xdr:from>
      <xdr:col>16</xdr:col>
      <xdr:colOff>275166</xdr:colOff>
      <xdr:row>57</xdr:row>
      <xdr:rowOff>250826</xdr:rowOff>
    </xdr:from>
    <xdr:to>
      <xdr:col>18</xdr:col>
      <xdr:colOff>1510392</xdr:colOff>
      <xdr:row>63</xdr:row>
      <xdr:rowOff>199875</xdr:rowOff>
    </xdr:to>
    <xdr:sp macro="" textlink="">
      <xdr:nvSpPr>
        <xdr:cNvPr id="3" name="TextBox 3">
          <a:extLst>
            <a:ext uri="{FF2B5EF4-FFF2-40B4-BE49-F238E27FC236}">
              <a16:creationId xmlns:a16="http://schemas.microsoft.com/office/drawing/2014/main" xmlns="" id="{F5B6CEF5-CE65-4814-9E55-B534AB80B12D}"/>
            </a:ext>
          </a:extLst>
        </xdr:cNvPr>
        <xdr:cNvSpPr txBox="1"/>
      </xdr:nvSpPr>
      <xdr:spPr>
        <a:xfrm>
          <a:off x="15229416" y="9137651"/>
          <a:ext cx="3159276" cy="166354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th-TH" sz="1600">
              <a:solidFill>
                <a:schemeClr val="bg1"/>
              </a:solidFill>
              <a:latin typeface="TH SarabunPSK" pitchFamily="34" charset="-34"/>
              <a:cs typeface="TH SarabunPSK" pitchFamily="34" charset="-34"/>
            </a:rPr>
            <a:t>       </a:t>
          </a:r>
        </a:p>
        <a:p>
          <a:pPr algn="ctr"/>
          <a:r>
            <a:rPr lang="th-TH" sz="1600">
              <a:solidFill>
                <a:schemeClr val="bg1"/>
              </a:solidFill>
              <a:latin typeface="TH SarabunPSK" pitchFamily="34" charset="-34"/>
              <a:cs typeface="TH SarabunPSK" pitchFamily="34" charset="-34"/>
            </a:rPr>
            <a:t>          ลงชื่อ................................................ผู้รับรองข้อมูล</a:t>
          </a:r>
        </a:p>
        <a:p>
          <a:pPr algn="ctr"/>
          <a:r>
            <a:rPr lang="th-TH" sz="1600">
              <a:solidFill>
                <a:schemeClr val="bg1"/>
              </a:solidFill>
              <a:latin typeface="TH SarabunPSK" pitchFamily="34" charset="-34"/>
              <a:cs typeface="TH SarabunPSK" pitchFamily="34" charset="-34"/>
            </a:rPr>
            <a:t>(...............................................)</a:t>
          </a:r>
        </a:p>
        <a:p>
          <a:pPr algn="ctr"/>
          <a:r>
            <a:rPr lang="th-TH" sz="1600">
              <a:solidFill>
                <a:schemeClr val="bg1"/>
              </a:solidFill>
              <a:latin typeface="TH SarabunPSK" pitchFamily="34" charset="-34"/>
              <a:cs typeface="TH SarabunPSK" pitchFamily="34" charset="-34"/>
            </a:rPr>
            <a:t>ผวจ./รอง ผวจ./หน.สนจ./ผอ.กลุ่มงานยุทธศาสตร์ฯ</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16</xdr:col>
      <xdr:colOff>275166</xdr:colOff>
      <xdr:row>48</xdr:row>
      <xdr:rowOff>127001</xdr:rowOff>
    </xdr:from>
    <xdr:to>
      <xdr:col>18</xdr:col>
      <xdr:colOff>1510392</xdr:colOff>
      <xdr:row>53</xdr:row>
      <xdr:rowOff>41276</xdr:rowOff>
    </xdr:to>
    <xdr:sp macro="" textlink="">
      <xdr:nvSpPr>
        <xdr:cNvPr id="2" name="TextBox 2">
          <a:extLst>
            <a:ext uri="{FF2B5EF4-FFF2-40B4-BE49-F238E27FC236}">
              <a16:creationId xmlns:a16="http://schemas.microsoft.com/office/drawing/2014/main" xmlns="" id="{26B0E99F-B1D4-43B4-A735-BFE7D317FEB0}"/>
            </a:ext>
          </a:extLst>
        </xdr:cNvPr>
        <xdr:cNvSpPr txBox="1"/>
      </xdr:nvSpPr>
      <xdr:spPr>
        <a:xfrm>
          <a:off x="13695891" y="26244551"/>
          <a:ext cx="2435376" cy="13430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th-TH" sz="1600">
              <a:solidFill>
                <a:schemeClr val="bg1"/>
              </a:solidFill>
              <a:latin typeface="TH SarabunPSK" pitchFamily="34" charset="-34"/>
              <a:cs typeface="TH SarabunPSK" pitchFamily="34" charset="-34"/>
            </a:rPr>
            <a:t> </a:t>
          </a:r>
        </a:p>
        <a:p>
          <a:pPr algn="ctr"/>
          <a:r>
            <a:rPr lang="th-TH" sz="1600">
              <a:solidFill>
                <a:schemeClr val="bg1"/>
              </a:solidFill>
              <a:latin typeface="TH SarabunPSK" pitchFamily="34" charset="-34"/>
              <a:cs typeface="TH SarabunPSK" pitchFamily="34" charset="-34"/>
            </a:rPr>
            <a:t>ลงชื่อ................................................ผู้รายงาน      </a:t>
          </a:r>
        </a:p>
        <a:p>
          <a:pPr algn="ctr"/>
          <a:r>
            <a:rPr lang="th-TH" sz="1600">
              <a:solidFill>
                <a:schemeClr val="bg1"/>
              </a:solidFill>
              <a:latin typeface="TH SarabunPSK" pitchFamily="34" charset="-34"/>
              <a:cs typeface="TH SarabunPSK" pitchFamily="34" charset="-34"/>
            </a:rPr>
            <a:t>(...............................................)</a:t>
          </a:r>
        </a:p>
        <a:p>
          <a:pPr algn="ctr"/>
          <a:r>
            <a:rPr lang="th-TH" sz="1600">
              <a:solidFill>
                <a:schemeClr val="bg1"/>
              </a:solidFill>
              <a:latin typeface="TH SarabunPSK" pitchFamily="34" charset="-34"/>
              <a:cs typeface="TH SarabunPSK" pitchFamily="34" charset="-34"/>
            </a:rPr>
            <a:t>โทร. (มือถือ) ...........................................</a:t>
          </a:r>
          <a:r>
            <a:rPr lang="en-US" sz="1600">
              <a:solidFill>
                <a:schemeClr val="bg1"/>
              </a:solidFill>
              <a:latin typeface="TH SarabunPSK" pitchFamily="34" charset="-34"/>
              <a:cs typeface="TH SarabunPSK" pitchFamily="34" charset="-34"/>
            </a:rPr>
            <a:t>......</a:t>
          </a:r>
          <a:endParaRPr lang="th-TH" sz="1600">
            <a:solidFill>
              <a:schemeClr val="bg1"/>
            </a:solidFill>
            <a:latin typeface="TH SarabunPSK" pitchFamily="34" charset="-34"/>
            <a:cs typeface="TH SarabunPSK" pitchFamily="34" charset="-34"/>
          </a:endParaRPr>
        </a:p>
        <a:p>
          <a:pPr algn="ctr"/>
          <a:r>
            <a:rPr lang="en-US" sz="1600">
              <a:solidFill>
                <a:schemeClr val="bg1"/>
              </a:solidFill>
              <a:latin typeface="TH SarabunPSK" pitchFamily="34" charset="-34"/>
              <a:cs typeface="TH SarabunPSK" pitchFamily="34" charset="-34"/>
            </a:rPr>
            <a:t>E</a:t>
          </a:r>
          <a:r>
            <a:rPr lang="en-US" sz="1600" baseline="0">
              <a:solidFill>
                <a:schemeClr val="bg1"/>
              </a:solidFill>
              <a:latin typeface="TH SarabunPSK" pitchFamily="34" charset="-34"/>
              <a:cs typeface="TH SarabunPSK" pitchFamily="34" charset="-34"/>
            </a:rPr>
            <a:t> - mail.........................................................</a:t>
          </a:r>
          <a:endParaRPr lang="th-TH" sz="1600">
            <a:solidFill>
              <a:schemeClr val="bg1"/>
            </a:solidFill>
            <a:latin typeface="TH SarabunPSK" pitchFamily="34" charset="-34"/>
            <a:cs typeface="TH SarabunPSK" pitchFamily="34" charset="-34"/>
          </a:endParaRPr>
        </a:p>
      </xdr:txBody>
    </xdr:sp>
    <xdr:clientData/>
  </xdr:twoCellAnchor>
  <xdr:twoCellAnchor>
    <xdr:from>
      <xdr:col>16</xdr:col>
      <xdr:colOff>275166</xdr:colOff>
      <xdr:row>53</xdr:row>
      <xdr:rowOff>250826</xdr:rowOff>
    </xdr:from>
    <xdr:to>
      <xdr:col>18</xdr:col>
      <xdr:colOff>1510392</xdr:colOff>
      <xdr:row>59</xdr:row>
      <xdr:rowOff>199875</xdr:rowOff>
    </xdr:to>
    <xdr:sp macro="" textlink="">
      <xdr:nvSpPr>
        <xdr:cNvPr id="3" name="TextBox 3">
          <a:extLst>
            <a:ext uri="{FF2B5EF4-FFF2-40B4-BE49-F238E27FC236}">
              <a16:creationId xmlns:a16="http://schemas.microsoft.com/office/drawing/2014/main" xmlns="" id="{DCB8D22C-D9F3-4948-9AB4-5BA915099BE3}"/>
            </a:ext>
          </a:extLst>
        </xdr:cNvPr>
        <xdr:cNvSpPr txBox="1"/>
      </xdr:nvSpPr>
      <xdr:spPr>
        <a:xfrm>
          <a:off x="13695891" y="27797126"/>
          <a:ext cx="2435376" cy="94917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th-TH" sz="1600">
              <a:solidFill>
                <a:schemeClr val="bg1"/>
              </a:solidFill>
              <a:latin typeface="TH SarabunPSK" pitchFamily="34" charset="-34"/>
              <a:cs typeface="TH SarabunPSK" pitchFamily="34" charset="-34"/>
            </a:rPr>
            <a:t>       </a:t>
          </a:r>
        </a:p>
        <a:p>
          <a:pPr algn="ctr"/>
          <a:r>
            <a:rPr lang="th-TH" sz="1600">
              <a:solidFill>
                <a:schemeClr val="bg1"/>
              </a:solidFill>
              <a:latin typeface="TH SarabunPSK" pitchFamily="34" charset="-34"/>
              <a:cs typeface="TH SarabunPSK" pitchFamily="34" charset="-34"/>
            </a:rPr>
            <a:t>          ลงชื่อ................................................ผู้รับรองข้อมูล</a:t>
          </a:r>
        </a:p>
        <a:p>
          <a:pPr algn="ctr"/>
          <a:r>
            <a:rPr lang="th-TH" sz="1600">
              <a:solidFill>
                <a:schemeClr val="bg1"/>
              </a:solidFill>
              <a:latin typeface="TH SarabunPSK" pitchFamily="34" charset="-34"/>
              <a:cs typeface="TH SarabunPSK" pitchFamily="34" charset="-34"/>
            </a:rPr>
            <a:t>(...............................................)</a:t>
          </a:r>
        </a:p>
        <a:p>
          <a:pPr algn="ctr"/>
          <a:r>
            <a:rPr lang="th-TH" sz="1600">
              <a:solidFill>
                <a:schemeClr val="bg1"/>
              </a:solidFill>
              <a:latin typeface="TH SarabunPSK" pitchFamily="34" charset="-34"/>
              <a:cs typeface="TH SarabunPSK" pitchFamily="34" charset="-34"/>
            </a:rPr>
            <a:t>ผวจ./รอง ผวจ./หน.สนจ./ผอ.กลุ่มงานยุทธศาสตร์ฯ</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16</xdr:col>
      <xdr:colOff>275166</xdr:colOff>
      <xdr:row>45</xdr:row>
      <xdr:rowOff>127001</xdr:rowOff>
    </xdr:from>
    <xdr:to>
      <xdr:col>18</xdr:col>
      <xdr:colOff>1510392</xdr:colOff>
      <xdr:row>50</xdr:row>
      <xdr:rowOff>41276</xdr:rowOff>
    </xdr:to>
    <xdr:sp macro="" textlink="">
      <xdr:nvSpPr>
        <xdr:cNvPr id="2" name="TextBox 2">
          <a:extLst>
            <a:ext uri="{FF2B5EF4-FFF2-40B4-BE49-F238E27FC236}">
              <a16:creationId xmlns:a16="http://schemas.microsoft.com/office/drawing/2014/main" xmlns="" id="{95B720E5-2DFC-46A9-A0ED-2BF2923D09BE}"/>
            </a:ext>
          </a:extLst>
        </xdr:cNvPr>
        <xdr:cNvSpPr txBox="1"/>
      </xdr:nvSpPr>
      <xdr:spPr>
        <a:xfrm>
          <a:off x="13695891" y="23872826"/>
          <a:ext cx="2435376" cy="13430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th-TH" sz="1600">
              <a:solidFill>
                <a:schemeClr val="bg1"/>
              </a:solidFill>
              <a:latin typeface="TH SarabunPSK" pitchFamily="34" charset="-34"/>
              <a:cs typeface="TH SarabunPSK" pitchFamily="34" charset="-34"/>
            </a:rPr>
            <a:t> </a:t>
          </a:r>
        </a:p>
        <a:p>
          <a:pPr algn="ctr"/>
          <a:r>
            <a:rPr lang="th-TH" sz="1600">
              <a:solidFill>
                <a:schemeClr val="bg1"/>
              </a:solidFill>
              <a:latin typeface="TH SarabunPSK" pitchFamily="34" charset="-34"/>
              <a:cs typeface="TH SarabunPSK" pitchFamily="34" charset="-34"/>
            </a:rPr>
            <a:t>ลงชื่อ................................................ผู้รายงาน      </a:t>
          </a:r>
        </a:p>
        <a:p>
          <a:pPr algn="ctr"/>
          <a:r>
            <a:rPr lang="th-TH" sz="1600">
              <a:solidFill>
                <a:schemeClr val="bg1"/>
              </a:solidFill>
              <a:latin typeface="TH SarabunPSK" pitchFamily="34" charset="-34"/>
              <a:cs typeface="TH SarabunPSK" pitchFamily="34" charset="-34"/>
            </a:rPr>
            <a:t>(...............................................)</a:t>
          </a:r>
        </a:p>
        <a:p>
          <a:pPr algn="ctr"/>
          <a:r>
            <a:rPr lang="th-TH" sz="1600">
              <a:solidFill>
                <a:schemeClr val="bg1"/>
              </a:solidFill>
              <a:latin typeface="TH SarabunPSK" pitchFamily="34" charset="-34"/>
              <a:cs typeface="TH SarabunPSK" pitchFamily="34" charset="-34"/>
            </a:rPr>
            <a:t>โทร. (มือถือ) ...........................................</a:t>
          </a:r>
          <a:r>
            <a:rPr lang="en-US" sz="1600">
              <a:solidFill>
                <a:schemeClr val="bg1"/>
              </a:solidFill>
              <a:latin typeface="TH SarabunPSK" pitchFamily="34" charset="-34"/>
              <a:cs typeface="TH SarabunPSK" pitchFamily="34" charset="-34"/>
            </a:rPr>
            <a:t>......</a:t>
          </a:r>
          <a:endParaRPr lang="th-TH" sz="1600">
            <a:solidFill>
              <a:schemeClr val="bg1"/>
            </a:solidFill>
            <a:latin typeface="TH SarabunPSK" pitchFamily="34" charset="-34"/>
            <a:cs typeface="TH SarabunPSK" pitchFamily="34" charset="-34"/>
          </a:endParaRPr>
        </a:p>
        <a:p>
          <a:pPr algn="ctr"/>
          <a:r>
            <a:rPr lang="en-US" sz="1600">
              <a:solidFill>
                <a:schemeClr val="bg1"/>
              </a:solidFill>
              <a:latin typeface="TH SarabunPSK" pitchFamily="34" charset="-34"/>
              <a:cs typeface="TH SarabunPSK" pitchFamily="34" charset="-34"/>
            </a:rPr>
            <a:t>E</a:t>
          </a:r>
          <a:r>
            <a:rPr lang="en-US" sz="1600" baseline="0">
              <a:solidFill>
                <a:schemeClr val="bg1"/>
              </a:solidFill>
              <a:latin typeface="TH SarabunPSK" pitchFamily="34" charset="-34"/>
              <a:cs typeface="TH SarabunPSK" pitchFamily="34" charset="-34"/>
            </a:rPr>
            <a:t> - mail.........................................................</a:t>
          </a:r>
          <a:endParaRPr lang="th-TH" sz="1600">
            <a:solidFill>
              <a:schemeClr val="bg1"/>
            </a:solidFill>
            <a:latin typeface="TH SarabunPSK" pitchFamily="34" charset="-34"/>
            <a:cs typeface="TH SarabunPSK" pitchFamily="34" charset="-34"/>
          </a:endParaRPr>
        </a:p>
      </xdr:txBody>
    </xdr:sp>
    <xdr:clientData/>
  </xdr:twoCellAnchor>
  <xdr:twoCellAnchor>
    <xdr:from>
      <xdr:col>16</xdr:col>
      <xdr:colOff>275166</xdr:colOff>
      <xdr:row>50</xdr:row>
      <xdr:rowOff>250826</xdr:rowOff>
    </xdr:from>
    <xdr:to>
      <xdr:col>18</xdr:col>
      <xdr:colOff>1510392</xdr:colOff>
      <xdr:row>56</xdr:row>
      <xdr:rowOff>199875</xdr:rowOff>
    </xdr:to>
    <xdr:sp macro="" textlink="">
      <xdr:nvSpPr>
        <xdr:cNvPr id="3" name="TextBox 3">
          <a:extLst>
            <a:ext uri="{FF2B5EF4-FFF2-40B4-BE49-F238E27FC236}">
              <a16:creationId xmlns:a16="http://schemas.microsoft.com/office/drawing/2014/main" xmlns="" id="{735EC14F-58A3-4303-93AA-C2595D35596C}"/>
            </a:ext>
          </a:extLst>
        </xdr:cNvPr>
        <xdr:cNvSpPr txBox="1"/>
      </xdr:nvSpPr>
      <xdr:spPr>
        <a:xfrm>
          <a:off x="13695891" y="25425401"/>
          <a:ext cx="2435376" cy="94917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th-TH" sz="1600">
              <a:solidFill>
                <a:schemeClr val="bg1"/>
              </a:solidFill>
              <a:latin typeface="TH SarabunPSK" pitchFamily="34" charset="-34"/>
              <a:cs typeface="TH SarabunPSK" pitchFamily="34" charset="-34"/>
            </a:rPr>
            <a:t>       </a:t>
          </a:r>
        </a:p>
        <a:p>
          <a:pPr algn="ctr"/>
          <a:r>
            <a:rPr lang="th-TH" sz="1600">
              <a:solidFill>
                <a:schemeClr val="bg1"/>
              </a:solidFill>
              <a:latin typeface="TH SarabunPSK" pitchFamily="34" charset="-34"/>
              <a:cs typeface="TH SarabunPSK" pitchFamily="34" charset="-34"/>
            </a:rPr>
            <a:t>          ลงชื่อ................................................ผู้รับรองข้อมูล</a:t>
          </a:r>
        </a:p>
        <a:p>
          <a:pPr algn="ctr"/>
          <a:r>
            <a:rPr lang="th-TH" sz="1600">
              <a:solidFill>
                <a:schemeClr val="bg1"/>
              </a:solidFill>
              <a:latin typeface="TH SarabunPSK" pitchFamily="34" charset="-34"/>
              <a:cs typeface="TH SarabunPSK" pitchFamily="34" charset="-34"/>
            </a:rPr>
            <a:t>(...............................................)</a:t>
          </a:r>
        </a:p>
        <a:p>
          <a:pPr algn="ctr"/>
          <a:r>
            <a:rPr lang="th-TH" sz="1600">
              <a:solidFill>
                <a:schemeClr val="bg1"/>
              </a:solidFill>
              <a:latin typeface="TH SarabunPSK" pitchFamily="34" charset="-34"/>
              <a:cs typeface="TH SarabunPSK" pitchFamily="34" charset="-34"/>
            </a:rPr>
            <a:t>ผวจ./รอง ผวจ./หน.สนจ./ผอ.กลุ่มงานยุทธศาสตร์ฯ</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16</xdr:col>
      <xdr:colOff>275166</xdr:colOff>
      <xdr:row>43</xdr:row>
      <xdr:rowOff>127001</xdr:rowOff>
    </xdr:from>
    <xdr:to>
      <xdr:col>18</xdr:col>
      <xdr:colOff>1510392</xdr:colOff>
      <xdr:row>48</xdr:row>
      <xdr:rowOff>41276</xdr:rowOff>
    </xdr:to>
    <xdr:sp macro="" textlink="">
      <xdr:nvSpPr>
        <xdr:cNvPr id="2" name="TextBox 2">
          <a:extLst>
            <a:ext uri="{FF2B5EF4-FFF2-40B4-BE49-F238E27FC236}">
              <a16:creationId xmlns:a16="http://schemas.microsoft.com/office/drawing/2014/main" xmlns="" id="{74BCB507-AF5B-48DE-AD2F-C1E8220409E9}"/>
            </a:ext>
          </a:extLst>
        </xdr:cNvPr>
        <xdr:cNvSpPr txBox="1"/>
      </xdr:nvSpPr>
      <xdr:spPr>
        <a:xfrm>
          <a:off x="13695891" y="26120726"/>
          <a:ext cx="2435376" cy="13430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th-TH" sz="1600">
              <a:solidFill>
                <a:schemeClr val="bg1"/>
              </a:solidFill>
              <a:latin typeface="TH SarabunPSK" pitchFamily="34" charset="-34"/>
              <a:cs typeface="TH SarabunPSK" pitchFamily="34" charset="-34"/>
            </a:rPr>
            <a:t> </a:t>
          </a:r>
        </a:p>
        <a:p>
          <a:pPr algn="ctr"/>
          <a:r>
            <a:rPr lang="th-TH" sz="1600">
              <a:solidFill>
                <a:schemeClr val="bg1"/>
              </a:solidFill>
              <a:latin typeface="TH SarabunPSK" pitchFamily="34" charset="-34"/>
              <a:cs typeface="TH SarabunPSK" pitchFamily="34" charset="-34"/>
            </a:rPr>
            <a:t>ลงชื่อ................................................ผู้รายงาน      </a:t>
          </a:r>
        </a:p>
        <a:p>
          <a:pPr algn="ctr"/>
          <a:r>
            <a:rPr lang="th-TH" sz="1600">
              <a:solidFill>
                <a:schemeClr val="bg1"/>
              </a:solidFill>
              <a:latin typeface="TH SarabunPSK" pitchFamily="34" charset="-34"/>
              <a:cs typeface="TH SarabunPSK" pitchFamily="34" charset="-34"/>
            </a:rPr>
            <a:t>(...............................................)</a:t>
          </a:r>
        </a:p>
        <a:p>
          <a:pPr algn="ctr"/>
          <a:r>
            <a:rPr lang="th-TH" sz="1600">
              <a:solidFill>
                <a:schemeClr val="bg1"/>
              </a:solidFill>
              <a:latin typeface="TH SarabunPSK" pitchFamily="34" charset="-34"/>
              <a:cs typeface="TH SarabunPSK" pitchFamily="34" charset="-34"/>
            </a:rPr>
            <a:t>โทร. (มือถือ) ...........................................</a:t>
          </a:r>
          <a:r>
            <a:rPr lang="en-US" sz="1600">
              <a:solidFill>
                <a:schemeClr val="bg1"/>
              </a:solidFill>
              <a:latin typeface="TH SarabunPSK" pitchFamily="34" charset="-34"/>
              <a:cs typeface="TH SarabunPSK" pitchFamily="34" charset="-34"/>
            </a:rPr>
            <a:t>......</a:t>
          </a:r>
          <a:endParaRPr lang="th-TH" sz="1600">
            <a:solidFill>
              <a:schemeClr val="bg1"/>
            </a:solidFill>
            <a:latin typeface="TH SarabunPSK" pitchFamily="34" charset="-34"/>
            <a:cs typeface="TH SarabunPSK" pitchFamily="34" charset="-34"/>
          </a:endParaRPr>
        </a:p>
        <a:p>
          <a:pPr algn="ctr"/>
          <a:r>
            <a:rPr lang="en-US" sz="1600">
              <a:solidFill>
                <a:schemeClr val="bg1"/>
              </a:solidFill>
              <a:latin typeface="TH SarabunPSK" pitchFamily="34" charset="-34"/>
              <a:cs typeface="TH SarabunPSK" pitchFamily="34" charset="-34"/>
            </a:rPr>
            <a:t>E</a:t>
          </a:r>
          <a:r>
            <a:rPr lang="en-US" sz="1600" baseline="0">
              <a:solidFill>
                <a:schemeClr val="bg1"/>
              </a:solidFill>
              <a:latin typeface="TH SarabunPSK" pitchFamily="34" charset="-34"/>
              <a:cs typeface="TH SarabunPSK" pitchFamily="34" charset="-34"/>
            </a:rPr>
            <a:t> - mail.........................................................</a:t>
          </a:r>
          <a:endParaRPr lang="th-TH" sz="1600">
            <a:solidFill>
              <a:schemeClr val="bg1"/>
            </a:solidFill>
            <a:latin typeface="TH SarabunPSK" pitchFamily="34" charset="-34"/>
            <a:cs typeface="TH SarabunPSK" pitchFamily="34" charset="-34"/>
          </a:endParaRPr>
        </a:p>
      </xdr:txBody>
    </xdr:sp>
    <xdr:clientData/>
  </xdr:twoCellAnchor>
  <xdr:twoCellAnchor>
    <xdr:from>
      <xdr:col>16</xdr:col>
      <xdr:colOff>275166</xdr:colOff>
      <xdr:row>48</xdr:row>
      <xdr:rowOff>250826</xdr:rowOff>
    </xdr:from>
    <xdr:to>
      <xdr:col>18</xdr:col>
      <xdr:colOff>1510392</xdr:colOff>
      <xdr:row>54</xdr:row>
      <xdr:rowOff>199875</xdr:rowOff>
    </xdr:to>
    <xdr:sp macro="" textlink="">
      <xdr:nvSpPr>
        <xdr:cNvPr id="3" name="TextBox 3">
          <a:extLst>
            <a:ext uri="{FF2B5EF4-FFF2-40B4-BE49-F238E27FC236}">
              <a16:creationId xmlns:a16="http://schemas.microsoft.com/office/drawing/2014/main" xmlns="" id="{B952D5CE-0165-4749-AF26-9633D46D6543}"/>
            </a:ext>
          </a:extLst>
        </xdr:cNvPr>
        <xdr:cNvSpPr txBox="1"/>
      </xdr:nvSpPr>
      <xdr:spPr>
        <a:xfrm>
          <a:off x="13695891" y="27673301"/>
          <a:ext cx="2435376" cy="94917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th-TH" sz="1600">
              <a:solidFill>
                <a:schemeClr val="bg1"/>
              </a:solidFill>
              <a:latin typeface="TH SarabunPSK" pitchFamily="34" charset="-34"/>
              <a:cs typeface="TH SarabunPSK" pitchFamily="34" charset="-34"/>
            </a:rPr>
            <a:t>       </a:t>
          </a:r>
        </a:p>
        <a:p>
          <a:pPr algn="ctr"/>
          <a:r>
            <a:rPr lang="th-TH" sz="1600">
              <a:solidFill>
                <a:schemeClr val="bg1"/>
              </a:solidFill>
              <a:latin typeface="TH SarabunPSK" pitchFamily="34" charset="-34"/>
              <a:cs typeface="TH SarabunPSK" pitchFamily="34" charset="-34"/>
            </a:rPr>
            <a:t>          ลงชื่อ................................................ผู้รับรองข้อมูล</a:t>
          </a:r>
        </a:p>
        <a:p>
          <a:pPr algn="ctr"/>
          <a:r>
            <a:rPr lang="th-TH" sz="1600">
              <a:solidFill>
                <a:schemeClr val="bg1"/>
              </a:solidFill>
              <a:latin typeface="TH SarabunPSK" pitchFamily="34" charset="-34"/>
              <a:cs typeface="TH SarabunPSK" pitchFamily="34" charset="-34"/>
            </a:rPr>
            <a:t>(...............................................)</a:t>
          </a:r>
        </a:p>
        <a:p>
          <a:pPr algn="ctr"/>
          <a:r>
            <a:rPr lang="th-TH" sz="1600">
              <a:solidFill>
                <a:schemeClr val="bg1"/>
              </a:solidFill>
              <a:latin typeface="TH SarabunPSK" pitchFamily="34" charset="-34"/>
              <a:cs typeface="TH SarabunPSK" pitchFamily="34" charset="-34"/>
            </a:rPr>
            <a:t>ผวจ./รอง ผวจ./หน.สนจ./ผอ.กลุ่มงานยุทธศาสตร์ฯ</a:t>
          </a:r>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6"/>
  <sheetViews>
    <sheetView zoomScaleNormal="100" workbookViewId="0">
      <selection activeCell="D8" sqref="D8"/>
    </sheetView>
  </sheetViews>
  <sheetFormatPr defaultRowHeight="21" x14ac:dyDescent="0.2"/>
  <cols>
    <col min="1" max="1" width="47.5" style="10" customWidth="1"/>
    <col min="2" max="2" width="13.125" style="11" customWidth="1"/>
    <col min="3" max="3" width="10.75" style="12" customWidth="1"/>
    <col min="4" max="4" width="17.875" style="12" customWidth="1"/>
    <col min="5" max="5" width="15" style="11" hidden="1" customWidth="1"/>
    <col min="6" max="6" width="18.75" style="11" customWidth="1"/>
    <col min="7" max="7" width="11.5" style="11" hidden="1" customWidth="1"/>
    <col min="8" max="8" width="14.125" style="11" customWidth="1"/>
    <col min="9" max="9" width="12" style="11" hidden="1" customWidth="1"/>
    <col min="10" max="11" width="15" style="11" customWidth="1"/>
    <col min="12" max="12" width="16.125" style="11" customWidth="1"/>
    <col min="13" max="13" width="9" style="11"/>
    <col min="14" max="14" width="15.25" style="11" customWidth="1"/>
    <col min="15" max="16384" width="9" style="11"/>
  </cols>
  <sheetData>
    <row r="1" spans="1:15" ht="27.95" customHeight="1" x14ac:dyDescent="0.2">
      <c r="A1" s="517" t="s">
        <v>12</v>
      </c>
      <c r="B1" s="517"/>
      <c r="C1" s="517"/>
      <c r="D1" s="517"/>
      <c r="E1" s="517"/>
      <c r="F1" s="517"/>
      <c r="G1" s="517"/>
      <c r="H1" s="517"/>
      <c r="I1" s="517"/>
      <c r="J1" s="517"/>
      <c r="K1" s="517"/>
      <c r="L1" s="517"/>
    </row>
    <row r="2" spans="1:15" ht="6.75" customHeight="1" x14ac:dyDescent="0.2">
      <c r="D2" s="13"/>
      <c r="E2" s="13"/>
      <c r="F2" s="12"/>
      <c r="G2" s="12"/>
      <c r="H2" s="14"/>
      <c r="I2" s="15"/>
      <c r="J2" s="12"/>
      <c r="K2" s="12"/>
    </row>
    <row r="3" spans="1:15" ht="27.95" customHeight="1" x14ac:dyDescent="0.2">
      <c r="A3" s="518" t="s">
        <v>0</v>
      </c>
      <c r="B3" s="514" t="s">
        <v>1</v>
      </c>
      <c r="C3" s="512" t="s">
        <v>2</v>
      </c>
      <c r="D3" s="522" t="s">
        <v>3</v>
      </c>
      <c r="E3" s="522"/>
      <c r="F3" s="522"/>
      <c r="G3" s="522"/>
      <c r="H3" s="522"/>
      <c r="I3" s="522"/>
      <c r="J3" s="522"/>
      <c r="K3" s="514" t="s">
        <v>16</v>
      </c>
      <c r="L3" s="523" t="s">
        <v>4</v>
      </c>
    </row>
    <row r="4" spans="1:15" ht="43.5" customHeight="1" x14ac:dyDescent="0.2">
      <c r="A4" s="519"/>
      <c r="B4" s="515"/>
      <c r="C4" s="521"/>
      <c r="D4" s="524" t="s">
        <v>5</v>
      </c>
      <c r="E4" s="525"/>
      <c r="F4" s="524" t="s">
        <v>6</v>
      </c>
      <c r="G4" s="525"/>
      <c r="H4" s="526" t="s">
        <v>7</v>
      </c>
      <c r="I4" s="512" t="s">
        <v>8</v>
      </c>
      <c r="J4" s="512" t="s">
        <v>9</v>
      </c>
      <c r="K4" s="515"/>
      <c r="L4" s="523"/>
      <c r="N4" s="30" t="s">
        <v>41</v>
      </c>
      <c r="O4" s="30"/>
    </row>
    <row r="5" spans="1:15" ht="27.75" customHeight="1" x14ac:dyDescent="0.2">
      <c r="A5" s="520"/>
      <c r="B5" s="516"/>
      <c r="C5" s="513"/>
      <c r="D5" s="16" t="s">
        <v>10</v>
      </c>
      <c r="E5" s="16" t="s">
        <v>11</v>
      </c>
      <c r="F5" s="16" t="s">
        <v>10</v>
      </c>
      <c r="G5" s="16" t="s">
        <v>11</v>
      </c>
      <c r="H5" s="527"/>
      <c r="I5" s="513"/>
      <c r="J5" s="513"/>
      <c r="K5" s="516"/>
      <c r="L5" s="523"/>
      <c r="N5" s="31">
        <v>4825700</v>
      </c>
    </row>
    <row r="6" spans="1:15" ht="24" customHeight="1" x14ac:dyDescent="0.2">
      <c r="A6" s="29" t="s">
        <v>37</v>
      </c>
      <c r="B6" s="25"/>
      <c r="C6" s="26"/>
      <c r="D6" s="27"/>
      <c r="E6" s="27"/>
      <c r="F6" s="27"/>
      <c r="G6" s="27"/>
      <c r="H6" s="28"/>
      <c r="I6" s="26"/>
      <c r="J6" s="26"/>
      <c r="K6" s="25"/>
      <c r="L6" s="27"/>
    </row>
    <row r="7" spans="1:15" s="17" customFormat="1" ht="42.75" customHeight="1" x14ac:dyDescent="0.2">
      <c r="A7" s="1" t="s">
        <v>19</v>
      </c>
      <c r="B7" s="2" t="s">
        <v>13</v>
      </c>
      <c r="C7" s="3">
        <v>1768100</v>
      </c>
      <c r="D7" s="3">
        <f>SUM(D8)</f>
        <v>1768100</v>
      </c>
      <c r="E7" s="3"/>
      <c r="F7" s="3"/>
      <c r="G7" s="3"/>
      <c r="H7" s="3"/>
      <c r="I7" s="3"/>
      <c r="J7" s="3"/>
      <c r="K7" s="3"/>
      <c r="L7" s="4"/>
    </row>
    <row r="8" spans="1:15" ht="36.75" customHeight="1" x14ac:dyDescent="0.2">
      <c r="A8" s="22" t="s">
        <v>33</v>
      </c>
      <c r="B8" s="5"/>
      <c r="C8" s="6"/>
      <c r="D8" s="6">
        <f>1322500+445600</f>
        <v>1768100</v>
      </c>
      <c r="E8" s="6"/>
      <c r="F8" s="6"/>
      <c r="G8" s="6"/>
      <c r="H8" s="7"/>
      <c r="I8" s="8"/>
      <c r="J8" s="6"/>
      <c r="K8" s="6"/>
      <c r="L8" s="5"/>
    </row>
    <row r="9" spans="1:15" s="17" customFormat="1" ht="43.5" customHeight="1" x14ac:dyDescent="0.2">
      <c r="A9" s="1" t="s">
        <v>20</v>
      </c>
      <c r="B9" s="2" t="s">
        <v>15</v>
      </c>
      <c r="C9" s="3">
        <f>SUM(C10:C11)</f>
        <v>2700000</v>
      </c>
      <c r="D9" s="3">
        <f>SUM(D10:D11)</f>
        <v>0</v>
      </c>
      <c r="E9" s="3"/>
      <c r="F9" s="3"/>
      <c r="G9" s="3"/>
      <c r="H9" s="3"/>
      <c r="I9" s="3"/>
      <c r="J9" s="3"/>
      <c r="K9" s="3"/>
      <c r="L9" s="4"/>
    </row>
    <row r="10" spans="1:15" ht="45.75" customHeight="1" x14ac:dyDescent="0.2">
      <c r="A10" s="9" t="s">
        <v>17</v>
      </c>
      <c r="B10" s="5"/>
      <c r="C10" s="6">
        <v>2500000</v>
      </c>
      <c r="D10" s="6"/>
      <c r="E10" s="6"/>
      <c r="F10" s="6"/>
      <c r="G10" s="6"/>
      <c r="H10" s="7"/>
      <c r="I10" s="8"/>
      <c r="J10" s="6"/>
      <c r="K10" s="6"/>
      <c r="L10" s="5"/>
    </row>
    <row r="11" spans="1:15" ht="27.95" customHeight="1" x14ac:dyDescent="0.2">
      <c r="A11" s="9" t="s">
        <v>18</v>
      </c>
      <c r="B11" s="5"/>
      <c r="C11" s="6">
        <v>200000</v>
      </c>
      <c r="D11" s="6"/>
      <c r="E11" s="6"/>
      <c r="F11" s="6"/>
      <c r="G11" s="6"/>
      <c r="H11" s="7"/>
      <c r="I11" s="8"/>
      <c r="J11" s="6"/>
      <c r="K11" s="6"/>
      <c r="L11" s="5"/>
    </row>
    <row r="12" spans="1:15" s="17" customFormat="1" ht="44.25" customHeight="1" x14ac:dyDescent="0.2">
      <c r="A12" s="1" t="s">
        <v>21</v>
      </c>
      <c r="B12" s="2" t="s">
        <v>34</v>
      </c>
      <c r="C12" s="3">
        <v>5725900</v>
      </c>
      <c r="D12" s="3">
        <f>SUM(D13)</f>
        <v>0</v>
      </c>
      <c r="E12" s="3"/>
      <c r="F12" s="3"/>
      <c r="G12" s="3"/>
      <c r="H12" s="3"/>
      <c r="I12" s="3"/>
      <c r="J12" s="3"/>
      <c r="K12" s="3"/>
      <c r="L12" s="4"/>
    </row>
    <row r="13" spans="1:15" ht="67.5" customHeight="1" x14ac:dyDescent="0.2">
      <c r="A13" s="9" t="s">
        <v>35</v>
      </c>
      <c r="B13" s="19"/>
      <c r="C13" s="23">
        <v>136900</v>
      </c>
      <c r="D13" s="23"/>
      <c r="E13" s="19"/>
      <c r="F13" s="19"/>
      <c r="G13" s="19"/>
      <c r="H13" s="19"/>
      <c r="I13" s="19"/>
      <c r="J13" s="19"/>
      <c r="K13" s="19"/>
      <c r="L13" s="19"/>
    </row>
    <row r="14" spans="1:15" s="17" customFormat="1" ht="42" x14ac:dyDescent="0.2">
      <c r="A14" s="21" t="s">
        <v>22</v>
      </c>
      <c r="B14" s="18" t="s">
        <v>13</v>
      </c>
      <c r="C14" s="24">
        <v>868100</v>
      </c>
      <c r="D14" s="24">
        <f>SUM(D15:D18)</f>
        <v>0</v>
      </c>
      <c r="E14" s="20"/>
      <c r="F14" s="20"/>
      <c r="G14" s="20"/>
      <c r="H14" s="20"/>
      <c r="I14" s="20"/>
      <c r="J14" s="20"/>
      <c r="K14" s="20"/>
      <c r="L14" s="20"/>
    </row>
    <row r="15" spans="1:15" ht="28.5" customHeight="1" x14ac:dyDescent="0.2">
      <c r="A15" s="9" t="s">
        <v>23</v>
      </c>
      <c r="B15" s="19"/>
      <c r="C15" s="23">
        <v>227100</v>
      </c>
      <c r="D15" s="23"/>
      <c r="E15" s="19"/>
      <c r="F15" s="19"/>
      <c r="G15" s="19"/>
      <c r="H15" s="19"/>
      <c r="I15" s="19"/>
      <c r="J15" s="19"/>
      <c r="K15" s="19"/>
      <c r="L15" s="19"/>
    </row>
    <row r="16" spans="1:15" ht="26.25" customHeight="1" x14ac:dyDescent="0.2">
      <c r="A16" s="9" t="s">
        <v>24</v>
      </c>
      <c r="B16" s="19"/>
      <c r="C16" s="23">
        <v>216700</v>
      </c>
      <c r="D16" s="23"/>
      <c r="E16" s="19"/>
      <c r="F16" s="19"/>
      <c r="G16" s="19"/>
      <c r="H16" s="19"/>
      <c r="I16" s="19"/>
      <c r="J16" s="19"/>
      <c r="K16" s="19"/>
      <c r="L16" s="19"/>
    </row>
    <row r="17" spans="1:14" ht="42" x14ac:dyDescent="0.2">
      <c r="A17" s="9" t="s">
        <v>25</v>
      </c>
      <c r="B17" s="19"/>
      <c r="C17" s="23">
        <v>210000</v>
      </c>
      <c r="D17" s="23"/>
      <c r="E17" s="19"/>
      <c r="F17" s="19"/>
      <c r="G17" s="19"/>
      <c r="H17" s="19"/>
      <c r="I17" s="19"/>
      <c r="J17" s="19"/>
      <c r="K17" s="19"/>
      <c r="L17" s="19"/>
    </row>
    <row r="18" spans="1:14" x14ac:dyDescent="0.2">
      <c r="A18" s="9" t="s">
        <v>26</v>
      </c>
      <c r="B18" s="19"/>
      <c r="C18" s="23">
        <v>214300</v>
      </c>
      <c r="D18" s="23"/>
      <c r="E18" s="19"/>
      <c r="F18" s="19"/>
      <c r="G18" s="19"/>
      <c r="H18" s="19"/>
      <c r="I18" s="19"/>
      <c r="J18" s="19"/>
      <c r="K18" s="19"/>
      <c r="L18" s="19"/>
    </row>
    <row r="19" spans="1:14" s="17" customFormat="1" ht="63" x14ac:dyDescent="0.2">
      <c r="A19" s="21" t="s">
        <v>36</v>
      </c>
      <c r="B19" s="21" t="s">
        <v>40</v>
      </c>
      <c r="C19" s="24">
        <f>SUM(C20:C23)</f>
        <v>1653600</v>
      </c>
      <c r="D19" s="24">
        <f>SUM(D20:D23)</f>
        <v>495000</v>
      </c>
      <c r="E19" s="20"/>
      <c r="F19" s="20"/>
      <c r="G19" s="20"/>
      <c r="H19" s="20"/>
      <c r="I19" s="20"/>
      <c r="J19" s="20"/>
      <c r="K19" s="20"/>
      <c r="L19" s="20"/>
    </row>
    <row r="20" spans="1:14" ht="41.25" customHeight="1" x14ac:dyDescent="0.2">
      <c r="A20" s="9" t="s">
        <v>27</v>
      </c>
      <c r="B20" s="9" t="s">
        <v>38</v>
      </c>
      <c r="C20" s="23">
        <v>84200</v>
      </c>
      <c r="D20" s="23"/>
      <c r="E20" s="19"/>
      <c r="F20" s="19"/>
      <c r="G20" s="19"/>
      <c r="H20" s="19"/>
      <c r="I20" s="19"/>
      <c r="J20" s="19"/>
      <c r="K20" s="19"/>
      <c r="L20" s="19"/>
    </row>
    <row r="21" spans="1:14" ht="41.25" customHeight="1" x14ac:dyDescent="0.2">
      <c r="A21" s="9" t="s">
        <v>28</v>
      </c>
      <c r="B21" s="9" t="s">
        <v>14</v>
      </c>
      <c r="C21" s="23">
        <v>255500</v>
      </c>
      <c r="D21" s="23"/>
      <c r="E21" s="19"/>
      <c r="F21" s="19"/>
      <c r="G21" s="19"/>
      <c r="H21" s="19"/>
      <c r="I21" s="19"/>
      <c r="J21" s="19"/>
      <c r="K21" s="19"/>
      <c r="L21" s="19"/>
    </row>
    <row r="22" spans="1:14" ht="43.5" customHeight="1" x14ac:dyDescent="0.2">
      <c r="A22" s="9" t="s">
        <v>29</v>
      </c>
      <c r="B22" s="9" t="s">
        <v>34</v>
      </c>
      <c r="C22" s="23">
        <v>396000</v>
      </c>
      <c r="D22" s="23"/>
      <c r="E22" s="19"/>
      <c r="F22" s="19"/>
      <c r="G22" s="19"/>
      <c r="H22" s="19"/>
      <c r="I22" s="19"/>
      <c r="J22" s="19"/>
      <c r="K22" s="19"/>
      <c r="L22" s="19"/>
    </row>
    <row r="23" spans="1:14" ht="42" x14ac:dyDescent="0.2">
      <c r="A23" s="9" t="s">
        <v>42</v>
      </c>
      <c r="B23" s="9" t="s">
        <v>39</v>
      </c>
      <c r="C23" s="23">
        <v>917900</v>
      </c>
      <c r="D23" s="23">
        <v>495000</v>
      </c>
      <c r="E23" s="19"/>
      <c r="F23" s="19"/>
      <c r="G23" s="19"/>
      <c r="H23" s="19"/>
      <c r="I23" s="19"/>
      <c r="J23" s="19"/>
      <c r="K23" s="19"/>
      <c r="L23" s="19"/>
      <c r="N23" s="12">
        <v>422900</v>
      </c>
    </row>
    <row r="24" spans="1:14" s="17" customFormat="1" ht="42" x14ac:dyDescent="0.2">
      <c r="A24" s="21" t="s">
        <v>30</v>
      </c>
      <c r="B24" s="18" t="s">
        <v>13</v>
      </c>
      <c r="C24" s="24">
        <f>SUM(C25:C26)</f>
        <v>740000</v>
      </c>
      <c r="D24" s="24">
        <f>SUM(D25:D26)</f>
        <v>0</v>
      </c>
      <c r="E24" s="20"/>
      <c r="F24" s="20"/>
      <c r="G24" s="20"/>
      <c r="H24" s="20"/>
      <c r="I24" s="20"/>
      <c r="J24" s="20"/>
      <c r="K24" s="20"/>
      <c r="L24" s="20"/>
    </row>
    <row r="25" spans="1:14" ht="27.75" customHeight="1" x14ac:dyDescent="0.2">
      <c r="A25" s="9" t="s">
        <v>31</v>
      </c>
      <c r="B25" s="19"/>
      <c r="C25" s="23">
        <v>639600</v>
      </c>
      <c r="D25" s="23"/>
      <c r="E25" s="19"/>
      <c r="F25" s="19"/>
      <c r="G25" s="19"/>
      <c r="H25" s="19"/>
      <c r="I25" s="19"/>
      <c r="J25" s="19"/>
      <c r="K25" s="19"/>
      <c r="L25" s="19"/>
    </row>
    <row r="26" spans="1:14" x14ac:dyDescent="0.2">
      <c r="A26" s="9" t="s">
        <v>32</v>
      </c>
      <c r="B26" s="19"/>
      <c r="C26" s="23">
        <v>100400</v>
      </c>
      <c r="D26" s="23"/>
      <c r="E26" s="19"/>
      <c r="F26" s="19"/>
      <c r="G26" s="19"/>
      <c r="H26" s="19"/>
      <c r="I26" s="19"/>
      <c r="J26" s="19"/>
      <c r="K26" s="19"/>
      <c r="L26" s="19"/>
    </row>
  </sheetData>
  <mergeCells count="12">
    <mergeCell ref="J4:J5"/>
    <mergeCell ref="K3:K5"/>
    <mergeCell ref="A1:L1"/>
    <mergeCell ref="A3:A5"/>
    <mergeCell ref="B3:B5"/>
    <mergeCell ref="C3:C5"/>
    <mergeCell ref="D3:J3"/>
    <mergeCell ref="L3:L5"/>
    <mergeCell ref="D4:E4"/>
    <mergeCell ref="F4:G4"/>
    <mergeCell ref="H4:H5"/>
    <mergeCell ref="I4:I5"/>
  </mergeCells>
  <pageMargins left="0.70866141732283472" right="0.70866141732283472" top="0.74803149606299213" bottom="0.74803149606299213" header="0.31496062992125984" footer="0.31496062992125984"/>
  <pageSetup paperSize="9" scale="73"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U54"/>
  <sheetViews>
    <sheetView zoomScaleNormal="100" workbookViewId="0">
      <pane xSplit="2" ySplit="7" topLeftCell="C8" activePane="bottomRight" state="frozen"/>
      <selection pane="topRight" activeCell="C1" sqref="C1"/>
      <selection pane="bottomLeft" activeCell="A8" sqref="A8"/>
      <selection pane="bottomRight" activeCell="T7" sqref="T7"/>
    </sheetView>
  </sheetViews>
  <sheetFormatPr defaultRowHeight="21" x14ac:dyDescent="0.35"/>
  <cols>
    <col min="1" max="1" width="2.5" style="112" customWidth="1"/>
    <col min="2" max="2" width="70.125" style="113" customWidth="1"/>
    <col min="3" max="3" width="9.5" style="308" customWidth="1"/>
    <col min="4" max="4" width="9" style="273" hidden="1" customWidth="1"/>
    <col min="5" max="5" width="7.875" style="282" hidden="1" customWidth="1"/>
    <col min="6" max="6" width="10.625" style="273" customWidth="1"/>
    <col min="7" max="7" width="6.875" style="236" hidden="1" customWidth="1"/>
    <col min="8" max="8" width="7.25" style="236" hidden="1" customWidth="1"/>
    <col min="9" max="9" width="7.875" style="236" hidden="1" customWidth="1"/>
    <col min="10" max="10" width="7.125" style="236" hidden="1" customWidth="1"/>
    <col min="11" max="11" width="9.375" style="236" hidden="1" customWidth="1"/>
    <col min="12" max="12" width="9.125" style="236" hidden="1" customWidth="1"/>
    <col min="13" max="13" width="11.875" style="236" hidden="1" customWidth="1"/>
    <col min="14" max="15" width="7.875" style="236" hidden="1" customWidth="1"/>
    <col min="16" max="16" width="9.75" style="236" customWidth="1"/>
    <col min="17" max="17" width="10.5" style="238" customWidth="1"/>
    <col min="18" max="18" width="7.875" style="236" hidden="1" customWidth="1"/>
    <col min="19" max="19" width="74.25" style="236" customWidth="1"/>
    <col min="20" max="20" width="9" style="390"/>
    <col min="21" max="21" width="9" style="393"/>
    <col min="22" max="16384" width="9" style="236"/>
  </cols>
  <sheetData>
    <row r="1" spans="1:21" s="141" customFormat="1" ht="23.25" x14ac:dyDescent="0.35">
      <c r="A1" s="551" t="s">
        <v>338</v>
      </c>
      <c r="B1" s="551"/>
      <c r="C1" s="551"/>
      <c r="D1" s="551"/>
      <c r="E1" s="551"/>
      <c r="F1" s="551"/>
      <c r="G1" s="551"/>
      <c r="H1" s="551"/>
      <c r="I1" s="551"/>
      <c r="J1" s="551"/>
      <c r="K1" s="551"/>
      <c r="L1" s="551"/>
      <c r="M1" s="551"/>
      <c r="N1" s="551"/>
      <c r="O1" s="551"/>
      <c r="P1" s="551"/>
      <c r="Q1" s="551"/>
      <c r="R1" s="551"/>
      <c r="S1" s="551"/>
      <c r="T1" s="390"/>
      <c r="U1" s="391"/>
    </row>
    <row r="2" spans="1:21" s="141" customFormat="1" ht="25.5" customHeight="1" x14ac:dyDescent="0.35">
      <c r="A2" s="569" t="s">
        <v>421</v>
      </c>
      <c r="B2" s="569"/>
      <c r="C2" s="569"/>
      <c r="D2" s="569"/>
      <c r="E2" s="569"/>
      <c r="F2" s="569"/>
      <c r="G2" s="569"/>
      <c r="H2" s="569"/>
      <c r="I2" s="569"/>
      <c r="J2" s="569"/>
      <c r="K2" s="569"/>
      <c r="L2" s="569"/>
      <c r="M2" s="569"/>
      <c r="N2" s="569"/>
      <c r="O2" s="569"/>
      <c r="P2" s="569"/>
      <c r="Q2" s="569"/>
      <c r="R2" s="569"/>
      <c r="S2" s="569"/>
      <c r="T2" s="390"/>
      <c r="U2" s="391"/>
    </row>
    <row r="3" spans="1:21" s="141" customFormat="1" ht="22.5" customHeight="1" x14ac:dyDescent="0.35">
      <c r="A3" s="211"/>
      <c r="B3" s="211"/>
      <c r="C3" s="299"/>
      <c r="D3" s="219"/>
      <c r="E3" s="277"/>
      <c r="F3" s="219"/>
      <c r="G3" s="211"/>
      <c r="H3" s="211"/>
      <c r="I3" s="211"/>
      <c r="J3" s="211"/>
      <c r="K3" s="211"/>
      <c r="L3" s="211"/>
      <c r="M3" s="211"/>
      <c r="N3" s="211"/>
      <c r="O3" s="211"/>
      <c r="P3" s="211"/>
      <c r="Q3" s="219"/>
      <c r="R3" s="211"/>
      <c r="S3" s="212" t="s">
        <v>340</v>
      </c>
      <c r="T3" s="390"/>
      <c r="U3" s="391"/>
    </row>
    <row r="4" spans="1:21" s="141" customFormat="1" ht="18.75" customHeight="1" x14ac:dyDescent="0.35">
      <c r="A4" s="552" t="s">
        <v>277</v>
      </c>
      <c r="B4" s="553" t="s">
        <v>278</v>
      </c>
      <c r="C4" s="553"/>
      <c r="D4" s="553"/>
      <c r="E4" s="553"/>
      <c r="F4" s="553"/>
      <c r="G4" s="537" t="s">
        <v>279</v>
      </c>
      <c r="H4" s="537"/>
      <c r="I4" s="537"/>
      <c r="J4" s="537"/>
      <c r="K4" s="538" t="s">
        <v>280</v>
      </c>
      <c r="L4" s="538"/>
      <c r="M4" s="538"/>
      <c r="N4" s="539" t="s">
        <v>427</v>
      </c>
      <c r="O4" s="539"/>
      <c r="P4" s="539"/>
      <c r="Q4" s="539"/>
      <c r="R4" s="539"/>
      <c r="S4" s="540" t="s">
        <v>426</v>
      </c>
      <c r="T4" s="390"/>
      <c r="U4" s="391"/>
    </row>
    <row r="5" spans="1:21" s="141" customFormat="1" ht="73.5" customHeight="1" x14ac:dyDescent="0.35">
      <c r="A5" s="552"/>
      <c r="B5" s="207" t="s">
        <v>283</v>
      </c>
      <c r="C5" s="577" t="s">
        <v>284</v>
      </c>
      <c r="D5" s="544" t="s">
        <v>285</v>
      </c>
      <c r="E5" s="545" t="s">
        <v>286</v>
      </c>
      <c r="F5" s="544" t="s">
        <v>423</v>
      </c>
      <c r="G5" s="546" t="s">
        <v>288</v>
      </c>
      <c r="H5" s="546"/>
      <c r="I5" s="550" t="s">
        <v>289</v>
      </c>
      <c r="J5" s="550"/>
      <c r="K5" s="533" t="s">
        <v>290</v>
      </c>
      <c r="L5" s="533" t="s">
        <v>291</v>
      </c>
      <c r="M5" s="533" t="s">
        <v>292</v>
      </c>
      <c r="N5" s="534" t="s">
        <v>293</v>
      </c>
      <c r="O5" s="535" t="s">
        <v>294</v>
      </c>
      <c r="P5" s="534" t="s">
        <v>424</v>
      </c>
      <c r="Q5" s="578" t="s">
        <v>425</v>
      </c>
      <c r="R5" s="534" t="s">
        <v>297</v>
      </c>
      <c r="S5" s="541"/>
      <c r="T5" s="390"/>
      <c r="U5" s="391"/>
    </row>
    <row r="6" spans="1:21" s="141" customFormat="1" ht="23.25" customHeight="1" x14ac:dyDescent="0.35">
      <c r="A6" s="552"/>
      <c r="B6" s="208"/>
      <c r="C6" s="577"/>
      <c r="D6" s="544"/>
      <c r="E6" s="545"/>
      <c r="F6" s="544"/>
      <c r="G6" s="209" t="s">
        <v>298</v>
      </c>
      <c r="H6" s="209" t="s">
        <v>299</v>
      </c>
      <c r="I6" s="209" t="s">
        <v>300</v>
      </c>
      <c r="J6" s="209" t="s">
        <v>299</v>
      </c>
      <c r="K6" s="533"/>
      <c r="L6" s="533"/>
      <c r="M6" s="533"/>
      <c r="N6" s="534"/>
      <c r="O6" s="536"/>
      <c r="P6" s="534"/>
      <c r="Q6" s="578"/>
      <c r="R6" s="534"/>
      <c r="S6" s="542"/>
      <c r="T6" s="390"/>
      <c r="U6" s="391"/>
    </row>
    <row r="7" spans="1:21" x14ac:dyDescent="0.35">
      <c r="A7" s="190"/>
      <c r="B7" s="193" t="s">
        <v>275</v>
      </c>
      <c r="C7" s="300"/>
      <c r="D7" s="220">
        <f>SUM(D8,D28)</f>
        <v>2516300</v>
      </c>
      <c r="E7" s="284">
        <f>SUM(E8,E28)</f>
        <v>0</v>
      </c>
      <c r="F7" s="220">
        <f>SUM(F8,F28)</f>
        <v>2516300</v>
      </c>
      <c r="G7" s="193"/>
      <c r="H7" s="193"/>
      <c r="I7" s="193"/>
      <c r="J7" s="193"/>
      <c r="K7" s="193"/>
      <c r="L7" s="193"/>
      <c r="M7" s="193"/>
      <c r="N7" s="193"/>
      <c r="O7" s="193"/>
      <c r="P7" s="346">
        <f>SUM(P8,P28)</f>
        <v>767980</v>
      </c>
      <c r="Q7" s="348">
        <f>SUM(Q8,Q28)</f>
        <v>2467400</v>
      </c>
      <c r="R7" s="193"/>
      <c r="S7" s="346"/>
      <c r="U7" s="392"/>
    </row>
    <row r="8" spans="1:21" ht="28.5" customHeight="1" x14ac:dyDescent="0.35">
      <c r="A8" s="402">
        <v>1</v>
      </c>
      <c r="B8" s="403" t="s">
        <v>346</v>
      </c>
      <c r="C8" s="404" t="s">
        <v>361</v>
      </c>
      <c r="D8" s="405">
        <f>SUM(D9,D14,D18,D23)</f>
        <v>2189000</v>
      </c>
      <c r="E8" s="406"/>
      <c r="F8" s="405">
        <f>SUM(D8,E8)</f>
        <v>2189000</v>
      </c>
      <c r="G8" s="403"/>
      <c r="H8" s="403"/>
      <c r="I8" s="403"/>
      <c r="J8" s="403"/>
      <c r="K8" s="403"/>
      <c r="L8" s="403"/>
      <c r="M8" s="403"/>
      <c r="N8" s="403"/>
      <c r="O8" s="403"/>
      <c r="P8" s="407">
        <f>SUM(P9,P14,P18,P23)</f>
        <v>540680</v>
      </c>
      <c r="Q8" s="407">
        <f>SUM(Q9,Q14,Q18,Q23)</f>
        <v>2140100</v>
      </c>
      <c r="R8" s="403"/>
      <c r="S8" s="403"/>
      <c r="U8" s="392"/>
    </row>
    <row r="9" spans="1:21" ht="30" customHeight="1" x14ac:dyDescent="0.35">
      <c r="A9" s="408"/>
      <c r="B9" s="409" t="s">
        <v>341</v>
      </c>
      <c r="C9" s="410" t="s">
        <v>364</v>
      </c>
      <c r="D9" s="411">
        <v>983900</v>
      </c>
      <c r="E9" s="412"/>
      <c r="F9" s="411">
        <v>983900</v>
      </c>
      <c r="G9" s="409"/>
      <c r="H9" s="409"/>
      <c r="I9" s="409"/>
      <c r="J9" s="409"/>
      <c r="K9" s="409"/>
      <c r="L9" s="409"/>
      <c r="M9" s="413" t="s">
        <v>328</v>
      </c>
      <c r="N9" s="409"/>
      <c r="O9" s="409"/>
      <c r="P9" s="414">
        <f>SUM(P10,P11,P12,P13)</f>
        <v>313400</v>
      </c>
      <c r="Q9" s="411">
        <f>SUM(Q10,Q11,Q12,Q13)</f>
        <v>937900</v>
      </c>
      <c r="R9" s="409"/>
      <c r="S9" s="415"/>
    </row>
    <row r="10" spans="1:21" ht="42" x14ac:dyDescent="0.35">
      <c r="A10" s="408"/>
      <c r="B10" s="416" t="s">
        <v>347</v>
      </c>
      <c r="C10" s="417"/>
      <c r="D10" s="418">
        <v>74000</v>
      </c>
      <c r="E10" s="419"/>
      <c r="F10" s="418">
        <v>74000</v>
      </c>
      <c r="G10" s="420">
        <v>12</v>
      </c>
      <c r="H10" s="420">
        <v>12</v>
      </c>
      <c r="I10" s="421"/>
      <c r="J10" s="421"/>
      <c r="K10" s="421"/>
      <c r="L10" s="421"/>
      <c r="M10" s="421"/>
      <c r="N10" s="421"/>
      <c r="O10" s="421"/>
      <c r="P10" s="347">
        <v>74000</v>
      </c>
      <c r="Q10" s="347">
        <v>74000</v>
      </c>
      <c r="R10" s="421"/>
      <c r="S10" s="416" t="s">
        <v>386</v>
      </c>
    </row>
    <row r="11" spans="1:21" ht="168" x14ac:dyDescent="0.35">
      <c r="A11" s="408"/>
      <c r="B11" s="416" t="s">
        <v>348</v>
      </c>
      <c r="C11" s="417"/>
      <c r="D11" s="418">
        <v>508000</v>
      </c>
      <c r="E11" s="419"/>
      <c r="F11" s="418">
        <v>508000</v>
      </c>
      <c r="G11" s="420">
        <v>1</v>
      </c>
      <c r="H11" s="420">
        <v>1</v>
      </c>
      <c r="I11" s="421"/>
      <c r="J11" s="421"/>
      <c r="K11" s="421"/>
      <c r="L11" s="421"/>
      <c r="M11" s="421"/>
      <c r="N11" s="421"/>
      <c r="O11" s="421"/>
      <c r="P11" s="347">
        <v>239400</v>
      </c>
      <c r="Q11" s="418">
        <v>462000</v>
      </c>
      <c r="R11" s="422"/>
      <c r="S11" s="423" t="s">
        <v>417</v>
      </c>
    </row>
    <row r="12" spans="1:21" x14ac:dyDescent="0.35">
      <c r="A12" s="408"/>
      <c r="B12" s="416" t="s">
        <v>349</v>
      </c>
      <c r="C12" s="424"/>
      <c r="D12" s="425">
        <v>351900</v>
      </c>
      <c r="E12" s="426"/>
      <c r="F12" s="425">
        <v>351900</v>
      </c>
      <c r="G12" s="427">
        <v>4</v>
      </c>
      <c r="H12" s="427">
        <v>5</v>
      </c>
      <c r="I12" s="428"/>
      <c r="J12" s="428"/>
      <c r="K12" s="428"/>
      <c r="L12" s="428"/>
      <c r="M12" s="428"/>
      <c r="N12" s="428"/>
      <c r="O12" s="428"/>
      <c r="P12" s="427">
        <v>0</v>
      </c>
      <c r="Q12" s="425">
        <v>351900</v>
      </c>
      <c r="R12" s="428"/>
      <c r="S12" s="416" t="s">
        <v>380</v>
      </c>
    </row>
    <row r="13" spans="1:21" x14ac:dyDescent="0.35">
      <c r="A13" s="408"/>
      <c r="B13" s="416" t="s">
        <v>350</v>
      </c>
      <c r="C13" s="424"/>
      <c r="D13" s="425">
        <v>50000</v>
      </c>
      <c r="E13" s="429"/>
      <c r="F13" s="425">
        <v>50000</v>
      </c>
      <c r="G13" s="430">
        <v>2</v>
      </c>
      <c r="H13" s="430">
        <v>2</v>
      </c>
      <c r="I13" s="428"/>
      <c r="J13" s="428"/>
      <c r="K13" s="428"/>
      <c r="L13" s="428"/>
      <c r="M13" s="428"/>
      <c r="N13" s="428"/>
      <c r="O13" s="428"/>
      <c r="P13" s="427">
        <v>0</v>
      </c>
      <c r="Q13" s="425">
        <v>50000</v>
      </c>
      <c r="R13" s="428"/>
      <c r="S13" s="416" t="s">
        <v>381</v>
      </c>
    </row>
    <row r="14" spans="1:21" s="344" customFormat="1" ht="63" x14ac:dyDescent="0.35">
      <c r="A14" s="408"/>
      <c r="B14" s="409" t="s">
        <v>342</v>
      </c>
      <c r="C14" s="410" t="s">
        <v>362</v>
      </c>
      <c r="D14" s="431">
        <f>SUM(D15:D17)</f>
        <v>704100</v>
      </c>
      <c r="E14" s="431">
        <f t="shared" ref="E14:F14" si="0">SUM(E15:E17)</f>
        <v>0</v>
      </c>
      <c r="F14" s="431">
        <f t="shared" si="0"/>
        <v>704100</v>
      </c>
      <c r="G14" s="432">
        <v>2</v>
      </c>
      <c r="H14" s="432">
        <v>3</v>
      </c>
      <c r="I14" s="432"/>
      <c r="J14" s="432"/>
      <c r="K14" s="432"/>
      <c r="L14" s="432"/>
      <c r="M14" s="433" t="s">
        <v>328</v>
      </c>
      <c r="N14" s="432"/>
      <c r="O14" s="432"/>
      <c r="P14" s="431">
        <f>SUM(P15:P17)</f>
        <v>39750</v>
      </c>
      <c r="Q14" s="431">
        <f>SUM(Q15:Q17)</f>
        <v>704100</v>
      </c>
      <c r="R14" s="432"/>
      <c r="S14" s="434"/>
      <c r="T14" s="394"/>
      <c r="U14" s="395"/>
    </row>
    <row r="15" spans="1:21" s="141" customFormat="1" ht="42" x14ac:dyDescent="0.35">
      <c r="A15" s="408"/>
      <c r="B15" s="416" t="s">
        <v>351</v>
      </c>
      <c r="C15" s="435"/>
      <c r="D15" s="418">
        <v>104800</v>
      </c>
      <c r="E15" s="419"/>
      <c r="F15" s="418">
        <v>104800</v>
      </c>
      <c r="G15" s="421"/>
      <c r="H15" s="421"/>
      <c r="I15" s="421"/>
      <c r="J15" s="421"/>
      <c r="K15" s="421"/>
      <c r="L15" s="421"/>
      <c r="M15" s="421"/>
      <c r="N15" s="421"/>
      <c r="O15" s="421"/>
      <c r="P15" s="347">
        <v>25250</v>
      </c>
      <c r="Q15" s="418">
        <v>104800</v>
      </c>
      <c r="R15" s="421"/>
      <c r="S15" s="416" t="s">
        <v>418</v>
      </c>
      <c r="T15" s="390"/>
      <c r="U15" s="391"/>
    </row>
    <row r="16" spans="1:21" s="141" customFormat="1" ht="42" x14ac:dyDescent="0.35">
      <c r="A16" s="408"/>
      <c r="B16" s="416" t="s">
        <v>352</v>
      </c>
      <c r="C16" s="436"/>
      <c r="D16" s="425">
        <v>181300</v>
      </c>
      <c r="E16" s="429"/>
      <c r="F16" s="425">
        <v>181300</v>
      </c>
      <c r="G16" s="428"/>
      <c r="H16" s="428"/>
      <c r="I16" s="428"/>
      <c r="J16" s="428"/>
      <c r="K16" s="428"/>
      <c r="L16" s="428"/>
      <c r="M16" s="428"/>
      <c r="N16" s="428"/>
      <c r="O16" s="428"/>
      <c r="P16" s="421">
        <v>0</v>
      </c>
      <c r="Q16" s="425">
        <v>181300</v>
      </c>
      <c r="R16" s="428"/>
      <c r="S16" s="416" t="s">
        <v>420</v>
      </c>
      <c r="T16" s="390"/>
      <c r="U16" s="391"/>
    </row>
    <row r="17" spans="1:21" s="141" customFormat="1" ht="84" x14ac:dyDescent="0.35">
      <c r="A17" s="408"/>
      <c r="B17" s="416" t="s">
        <v>383</v>
      </c>
      <c r="C17" s="436"/>
      <c r="D17" s="425">
        <v>418000</v>
      </c>
      <c r="E17" s="429"/>
      <c r="F17" s="425">
        <v>418000</v>
      </c>
      <c r="G17" s="428"/>
      <c r="H17" s="428"/>
      <c r="I17" s="428"/>
      <c r="J17" s="428"/>
      <c r="K17" s="428"/>
      <c r="L17" s="428"/>
      <c r="M17" s="428"/>
      <c r="N17" s="428"/>
      <c r="O17" s="428"/>
      <c r="P17" s="437">
        <v>14500</v>
      </c>
      <c r="Q17" s="425">
        <v>418000</v>
      </c>
      <c r="R17" s="428"/>
      <c r="S17" s="416" t="s">
        <v>419</v>
      </c>
      <c r="T17" s="390"/>
      <c r="U17" s="391"/>
    </row>
    <row r="18" spans="1:21" s="272" customFormat="1" ht="42" x14ac:dyDescent="0.35">
      <c r="A18" s="408"/>
      <c r="B18" s="438" t="s">
        <v>343</v>
      </c>
      <c r="C18" s="410" t="s">
        <v>363</v>
      </c>
      <c r="D18" s="431">
        <v>158000</v>
      </c>
      <c r="E18" s="412"/>
      <c r="F18" s="431">
        <v>158000</v>
      </c>
      <c r="G18" s="432"/>
      <c r="H18" s="432"/>
      <c r="I18" s="432"/>
      <c r="J18" s="432"/>
      <c r="K18" s="432"/>
      <c r="L18" s="432"/>
      <c r="M18" s="432"/>
      <c r="N18" s="432"/>
      <c r="O18" s="432"/>
      <c r="P18" s="439">
        <f>SUM(P19,P20)</f>
        <v>47430</v>
      </c>
      <c r="Q18" s="439">
        <f>SUM(Q19,Q20)</f>
        <v>158000</v>
      </c>
      <c r="R18" s="432"/>
      <c r="S18" s="432"/>
      <c r="T18" s="394"/>
      <c r="U18" s="396"/>
    </row>
    <row r="19" spans="1:21" s="141" customFormat="1" ht="42" x14ac:dyDescent="0.35">
      <c r="A19" s="408"/>
      <c r="B19" s="416" t="s">
        <v>353</v>
      </c>
      <c r="C19" s="436"/>
      <c r="D19" s="425">
        <v>48000</v>
      </c>
      <c r="E19" s="440"/>
      <c r="F19" s="425">
        <v>48000</v>
      </c>
      <c r="G19" s="416">
        <v>15</v>
      </c>
      <c r="H19" s="416">
        <v>16</v>
      </c>
      <c r="I19" s="416"/>
      <c r="J19" s="416"/>
      <c r="K19" s="441">
        <v>2</v>
      </c>
      <c r="L19" s="425"/>
      <c r="M19" s="442" t="s">
        <v>328</v>
      </c>
      <c r="N19" s="428"/>
      <c r="O19" s="428"/>
      <c r="P19" s="437">
        <v>47430</v>
      </c>
      <c r="Q19" s="437">
        <v>48000</v>
      </c>
      <c r="R19" s="443">
        <v>0</v>
      </c>
      <c r="S19" s="423" t="s">
        <v>416</v>
      </c>
      <c r="T19" s="390"/>
      <c r="U19" s="391"/>
    </row>
    <row r="20" spans="1:21" s="141" customFormat="1" x14ac:dyDescent="0.35">
      <c r="A20" s="408"/>
      <c r="B20" s="416" t="s">
        <v>354</v>
      </c>
      <c r="C20" s="436"/>
      <c r="D20" s="425">
        <v>110000</v>
      </c>
      <c r="E20" s="440"/>
      <c r="F20" s="425">
        <v>110000</v>
      </c>
      <c r="G20" s="416">
        <v>16</v>
      </c>
      <c r="H20" s="416">
        <v>16</v>
      </c>
      <c r="I20" s="416"/>
      <c r="J20" s="416"/>
      <c r="K20" s="441">
        <v>2</v>
      </c>
      <c r="L20" s="425"/>
      <c r="M20" s="442" t="s">
        <v>328</v>
      </c>
      <c r="N20" s="428"/>
      <c r="O20" s="428"/>
      <c r="P20" s="430">
        <v>0</v>
      </c>
      <c r="Q20" s="437">
        <v>110000</v>
      </c>
      <c r="R20" s="443">
        <v>0</v>
      </c>
      <c r="S20" s="423" t="s">
        <v>422</v>
      </c>
      <c r="T20" s="390"/>
      <c r="U20" s="391"/>
    </row>
    <row r="21" spans="1:21" s="141" customFormat="1" hidden="1" x14ac:dyDescent="0.35">
      <c r="A21" s="408"/>
      <c r="B21" s="416"/>
      <c r="C21" s="436"/>
      <c r="D21" s="425"/>
      <c r="E21" s="440"/>
      <c r="F21" s="425"/>
      <c r="G21" s="430"/>
      <c r="H21" s="430"/>
      <c r="I21" s="416"/>
      <c r="J21" s="416"/>
      <c r="K21" s="441"/>
      <c r="L21" s="425"/>
      <c r="M21" s="442"/>
      <c r="N21" s="428"/>
      <c r="O21" s="428"/>
      <c r="P21" s="443"/>
      <c r="Q21" s="437"/>
      <c r="R21" s="443"/>
      <c r="S21" s="423"/>
      <c r="T21" s="390"/>
      <c r="U21" s="391"/>
    </row>
    <row r="22" spans="1:21" s="141" customFormat="1" hidden="1" x14ac:dyDescent="0.35">
      <c r="A22" s="408"/>
      <c r="B22" s="416"/>
      <c r="C22" s="436"/>
      <c r="D22" s="444"/>
      <c r="E22" s="440"/>
      <c r="F22" s="440"/>
      <c r="G22" s="440"/>
      <c r="H22" s="440"/>
      <c r="I22" s="440"/>
      <c r="J22" s="440"/>
      <c r="K22" s="440"/>
      <c r="L22" s="440"/>
      <c r="M22" s="440"/>
      <c r="N22" s="440"/>
      <c r="O22" s="440"/>
      <c r="P22" s="440"/>
      <c r="Q22" s="440"/>
      <c r="R22" s="440"/>
      <c r="S22" s="440"/>
      <c r="T22" s="390"/>
      <c r="U22" s="391"/>
    </row>
    <row r="23" spans="1:21" s="272" customFormat="1" x14ac:dyDescent="0.35">
      <c r="A23" s="408"/>
      <c r="B23" s="409" t="s">
        <v>344</v>
      </c>
      <c r="C23" s="410" t="s">
        <v>364</v>
      </c>
      <c r="D23" s="431">
        <v>343000</v>
      </c>
      <c r="E23" s="431"/>
      <c r="F23" s="431">
        <v>343000</v>
      </c>
      <c r="G23" s="432"/>
      <c r="H23" s="432"/>
      <c r="I23" s="432"/>
      <c r="J23" s="432"/>
      <c r="K23" s="432"/>
      <c r="L23" s="432"/>
      <c r="M23" s="432"/>
      <c r="N23" s="432"/>
      <c r="O23" s="432"/>
      <c r="P23" s="439">
        <f>SUM(P24,P25)</f>
        <v>140100</v>
      </c>
      <c r="Q23" s="439">
        <f>SUM(Q24,Q25)</f>
        <v>340100</v>
      </c>
      <c r="R23" s="432"/>
      <c r="S23" s="432"/>
      <c r="T23" s="394"/>
      <c r="U23" s="396"/>
    </row>
    <row r="24" spans="1:21" s="141" customFormat="1" ht="69.75" customHeight="1" x14ac:dyDescent="0.35">
      <c r="A24" s="408"/>
      <c r="B24" s="416" t="s">
        <v>355</v>
      </c>
      <c r="C24" s="417"/>
      <c r="D24" s="347">
        <v>143000</v>
      </c>
      <c r="E24" s="419"/>
      <c r="F24" s="347">
        <v>143000</v>
      </c>
      <c r="G24" s="420">
        <v>11</v>
      </c>
      <c r="H24" s="420">
        <v>12</v>
      </c>
      <c r="I24" s="421"/>
      <c r="J24" s="421"/>
      <c r="K24" s="421"/>
      <c r="L24" s="421"/>
      <c r="M24" s="421"/>
      <c r="N24" s="421"/>
      <c r="O24" s="421"/>
      <c r="P24" s="437">
        <f>F24-2900</f>
        <v>140100</v>
      </c>
      <c r="Q24" s="347">
        <f>P24</f>
        <v>140100</v>
      </c>
      <c r="R24" s="421"/>
      <c r="S24" s="416" t="s">
        <v>411</v>
      </c>
      <c r="T24" s="390"/>
      <c r="U24" s="391"/>
    </row>
    <row r="25" spans="1:21" s="141" customFormat="1" x14ac:dyDescent="0.35">
      <c r="A25" s="408"/>
      <c r="B25" s="416" t="s">
        <v>356</v>
      </c>
      <c r="C25" s="435"/>
      <c r="D25" s="347">
        <f>SUM(D26:D27)</f>
        <v>200000</v>
      </c>
      <c r="E25" s="419"/>
      <c r="F25" s="347">
        <v>200000</v>
      </c>
      <c r="G25" s="421"/>
      <c r="H25" s="421"/>
      <c r="I25" s="421"/>
      <c r="J25" s="421"/>
      <c r="K25" s="421"/>
      <c r="L25" s="421"/>
      <c r="M25" s="421"/>
      <c r="N25" s="421"/>
      <c r="O25" s="421"/>
      <c r="P25" s="421">
        <v>0</v>
      </c>
      <c r="Q25" s="347">
        <f>SUM(Q26:Q27)</f>
        <v>200000</v>
      </c>
      <c r="R25" s="421"/>
      <c r="S25" s="416" t="s">
        <v>414</v>
      </c>
      <c r="T25" s="390"/>
      <c r="U25" s="391"/>
    </row>
    <row r="26" spans="1:21" s="141" customFormat="1" x14ac:dyDescent="0.35">
      <c r="A26" s="408"/>
      <c r="B26" s="416" t="s">
        <v>357</v>
      </c>
      <c r="C26" s="417"/>
      <c r="D26" s="347">
        <v>150000</v>
      </c>
      <c r="E26" s="419"/>
      <c r="F26" s="347">
        <v>150000</v>
      </c>
      <c r="G26" s="420">
        <v>5</v>
      </c>
      <c r="H26" s="420">
        <v>7</v>
      </c>
      <c r="I26" s="421"/>
      <c r="J26" s="421"/>
      <c r="K26" s="421"/>
      <c r="L26" s="421"/>
      <c r="M26" s="421"/>
      <c r="N26" s="421"/>
      <c r="O26" s="421"/>
      <c r="P26" s="421">
        <v>0</v>
      </c>
      <c r="Q26" s="347">
        <v>150000</v>
      </c>
      <c r="R26" s="421"/>
      <c r="S26" s="421"/>
      <c r="T26" s="390"/>
      <c r="U26" s="391"/>
    </row>
    <row r="27" spans="1:21" s="141" customFormat="1" x14ac:dyDescent="0.35">
      <c r="A27" s="408"/>
      <c r="B27" s="416" t="s">
        <v>358</v>
      </c>
      <c r="C27" s="417"/>
      <c r="D27" s="347">
        <v>50000</v>
      </c>
      <c r="E27" s="419"/>
      <c r="F27" s="347">
        <v>50000</v>
      </c>
      <c r="G27" s="420">
        <v>8</v>
      </c>
      <c r="H27" s="420">
        <v>8</v>
      </c>
      <c r="I27" s="421"/>
      <c r="J27" s="421"/>
      <c r="K27" s="421"/>
      <c r="L27" s="421"/>
      <c r="M27" s="421"/>
      <c r="N27" s="421"/>
      <c r="O27" s="421"/>
      <c r="P27" s="421">
        <v>0</v>
      </c>
      <c r="Q27" s="347">
        <v>50000</v>
      </c>
      <c r="R27" s="421"/>
      <c r="S27" s="421"/>
      <c r="T27" s="390"/>
      <c r="U27" s="391"/>
    </row>
    <row r="28" spans="1:21" s="141" customFormat="1" x14ac:dyDescent="0.35">
      <c r="A28" s="445">
        <v>2</v>
      </c>
      <c r="B28" s="446" t="s">
        <v>345</v>
      </c>
      <c r="C28" s="447" t="s">
        <v>361</v>
      </c>
      <c r="D28" s="448">
        <f>SUM(D29,D31)</f>
        <v>327300</v>
      </c>
      <c r="E28" s="449"/>
      <c r="F28" s="448">
        <f>SUM(D28,E28)</f>
        <v>327300</v>
      </c>
      <c r="G28" s="450"/>
      <c r="H28" s="450"/>
      <c r="I28" s="450"/>
      <c r="J28" s="450"/>
      <c r="K28" s="450"/>
      <c r="L28" s="450"/>
      <c r="M28" s="450"/>
      <c r="N28" s="450"/>
      <c r="O28" s="450"/>
      <c r="P28" s="451">
        <f>SUM(P29,P31)</f>
        <v>227300</v>
      </c>
      <c r="Q28" s="451">
        <f>SUM(Q29,Q31)</f>
        <v>327300</v>
      </c>
      <c r="R28" s="450"/>
      <c r="S28" s="450"/>
      <c r="T28" s="390"/>
      <c r="U28" s="391"/>
    </row>
    <row r="29" spans="1:21" s="141" customFormat="1" ht="42" x14ac:dyDescent="0.35">
      <c r="A29" s="408"/>
      <c r="B29" s="452" t="s">
        <v>366</v>
      </c>
      <c r="C29" s="453" t="s">
        <v>365</v>
      </c>
      <c r="D29" s="454">
        <v>135000</v>
      </c>
      <c r="E29" s="455"/>
      <c r="F29" s="454">
        <v>135000</v>
      </c>
      <c r="G29" s="456"/>
      <c r="H29" s="456"/>
      <c r="I29" s="456"/>
      <c r="J29" s="456"/>
      <c r="K29" s="456"/>
      <c r="L29" s="456"/>
      <c r="M29" s="457" t="s">
        <v>328</v>
      </c>
      <c r="N29" s="456"/>
      <c r="O29" s="456"/>
      <c r="P29" s="458">
        <v>135000</v>
      </c>
      <c r="Q29" s="458">
        <v>135000</v>
      </c>
      <c r="R29" s="456"/>
      <c r="S29" s="459" t="s">
        <v>413</v>
      </c>
      <c r="T29" s="390"/>
      <c r="U29" s="391"/>
    </row>
    <row r="30" spans="1:21" s="141" customFormat="1" hidden="1" x14ac:dyDescent="0.35">
      <c r="A30" s="408"/>
      <c r="B30" s="416"/>
      <c r="C30" s="435"/>
      <c r="D30" s="460"/>
      <c r="E30" s="419"/>
      <c r="F30" s="460"/>
      <c r="G30" s="421"/>
      <c r="H30" s="421"/>
      <c r="I30" s="421"/>
      <c r="J30" s="421"/>
      <c r="K30" s="421"/>
      <c r="L30" s="421"/>
      <c r="M30" s="417"/>
      <c r="N30" s="421"/>
      <c r="O30" s="421"/>
      <c r="P30" s="461"/>
      <c r="Q30" s="347"/>
      <c r="R30" s="421"/>
      <c r="S30" s="421"/>
      <c r="T30" s="390"/>
      <c r="U30" s="391"/>
    </row>
    <row r="31" spans="1:21" s="141" customFormat="1" ht="42" x14ac:dyDescent="0.35">
      <c r="A31" s="408"/>
      <c r="B31" s="452" t="s">
        <v>367</v>
      </c>
      <c r="C31" s="453" t="s">
        <v>364</v>
      </c>
      <c r="D31" s="454">
        <v>192300</v>
      </c>
      <c r="E31" s="455"/>
      <c r="F31" s="454">
        <v>192300</v>
      </c>
      <c r="G31" s="462"/>
      <c r="H31" s="462"/>
      <c r="I31" s="456"/>
      <c r="J31" s="456"/>
      <c r="K31" s="456"/>
      <c r="L31" s="456"/>
      <c r="M31" s="457"/>
      <c r="N31" s="456"/>
      <c r="O31" s="463"/>
      <c r="P31" s="458">
        <f>SUM(P32,P33)</f>
        <v>92300</v>
      </c>
      <c r="Q31" s="458">
        <v>192300</v>
      </c>
      <c r="R31" s="463"/>
      <c r="S31" s="456"/>
      <c r="T31" s="390"/>
      <c r="U31" s="391"/>
    </row>
    <row r="32" spans="1:21" s="141" customFormat="1" x14ac:dyDescent="0.35">
      <c r="A32" s="408"/>
      <c r="B32" s="416" t="s">
        <v>359</v>
      </c>
      <c r="C32" s="417"/>
      <c r="D32" s="347">
        <v>92300</v>
      </c>
      <c r="E32" s="419"/>
      <c r="F32" s="347">
        <v>92300</v>
      </c>
      <c r="G32" s="420">
        <v>1</v>
      </c>
      <c r="H32" s="420">
        <v>2</v>
      </c>
      <c r="I32" s="421"/>
      <c r="J32" s="421"/>
      <c r="K32" s="421"/>
      <c r="L32" s="421"/>
      <c r="M32" s="417" t="s">
        <v>328</v>
      </c>
      <c r="N32" s="421"/>
      <c r="O32" s="421"/>
      <c r="P32" s="347">
        <v>92300</v>
      </c>
      <c r="Q32" s="347">
        <v>92300</v>
      </c>
      <c r="R32" s="347"/>
      <c r="S32" s="416" t="s">
        <v>412</v>
      </c>
      <c r="T32" s="390"/>
      <c r="U32" s="391"/>
    </row>
    <row r="33" spans="1:21" s="141" customFormat="1" ht="42" x14ac:dyDescent="0.35">
      <c r="A33" s="464"/>
      <c r="B33" s="465" t="s">
        <v>360</v>
      </c>
      <c r="C33" s="466"/>
      <c r="D33" s="467">
        <v>100000</v>
      </c>
      <c r="E33" s="468"/>
      <c r="F33" s="467">
        <v>100000</v>
      </c>
      <c r="G33" s="469">
        <v>2</v>
      </c>
      <c r="H33" s="469">
        <v>3</v>
      </c>
      <c r="I33" s="470"/>
      <c r="J33" s="470"/>
      <c r="K33" s="470"/>
      <c r="L33" s="470"/>
      <c r="M33" s="466" t="s">
        <v>328</v>
      </c>
      <c r="N33" s="470"/>
      <c r="O33" s="470"/>
      <c r="P33" s="470">
        <v>0</v>
      </c>
      <c r="Q33" s="467">
        <v>100000</v>
      </c>
      <c r="R33" s="470"/>
      <c r="S33" s="471" t="s">
        <v>415</v>
      </c>
      <c r="T33" s="390"/>
      <c r="U33" s="391"/>
    </row>
    <row r="34" spans="1:21" s="272" customFormat="1" hidden="1" x14ac:dyDescent="0.35">
      <c r="A34" s="285">
        <v>3</v>
      </c>
      <c r="B34" s="287" t="s">
        <v>368</v>
      </c>
      <c r="C34" s="304" t="s">
        <v>369</v>
      </c>
      <c r="D34" s="286">
        <f>SUM(D35,D37,D40)</f>
        <v>1634100</v>
      </c>
      <c r="E34" s="288"/>
      <c r="F34" s="286">
        <f>SUM(D34,E34)</f>
        <v>1634100</v>
      </c>
      <c r="G34" s="289"/>
      <c r="H34" s="289"/>
      <c r="I34" s="289"/>
      <c r="J34" s="289"/>
      <c r="K34" s="289"/>
      <c r="L34" s="289"/>
      <c r="M34" s="289"/>
      <c r="N34" s="289"/>
      <c r="O34" s="289"/>
      <c r="P34" s="289"/>
      <c r="Q34" s="286"/>
      <c r="R34" s="289"/>
      <c r="S34" s="289"/>
      <c r="T34" s="394"/>
      <c r="U34" s="396"/>
    </row>
    <row r="35" spans="1:21" s="141" customFormat="1" hidden="1" x14ac:dyDescent="0.35">
      <c r="A35" s="121"/>
      <c r="B35" s="294" t="s">
        <v>370</v>
      </c>
      <c r="C35" s="305" t="s">
        <v>373</v>
      </c>
      <c r="D35" s="295">
        <v>230000</v>
      </c>
      <c r="E35" s="296"/>
      <c r="F35" s="297"/>
      <c r="G35" s="298"/>
      <c r="H35" s="298"/>
      <c r="I35" s="298"/>
      <c r="J35" s="298"/>
      <c r="K35" s="298"/>
      <c r="L35" s="298"/>
      <c r="M35" s="298"/>
      <c r="N35" s="298"/>
      <c r="O35" s="298"/>
      <c r="P35" s="298"/>
      <c r="Q35" s="295"/>
      <c r="R35" s="298"/>
      <c r="S35" s="298"/>
      <c r="T35" s="390"/>
      <c r="U35" s="391"/>
    </row>
    <row r="36" spans="1:21" s="141" customFormat="1" hidden="1" x14ac:dyDescent="0.35">
      <c r="A36" s="121"/>
      <c r="B36" s="134"/>
      <c r="C36" s="306"/>
      <c r="D36" s="293"/>
      <c r="E36" s="291"/>
      <c r="F36" s="290"/>
      <c r="G36" s="292"/>
      <c r="H36" s="292"/>
      <c r="I36" s="292"/>
      <c r="J36" s="292"/>
      <c r="K36" s="292"/>
      <c r="L36" s="292"/>
      <c r="M36" s="292"/>
      <c r="N36" s="292"/>
      <c r="O36" s="292"/>
      <c r="P36" s="292"/>
      <c r="Q36" s="293"/>
      <c r="R36" s="292"/>
      <c r="S36" s="292"/>
      <c r="T36" s="390"/>
      <c r="U36" s="391"/>
    </row>
    <row r="37" spans="1:21" s="141" customFormat="1" hidden="1" x14ac:dyDescent="0.35">
      <c r="A37" s="121"/>
      <c r="B37" s="294" t="s">
        <v>371</v>
      </c>
      <c r="C37" s="305" t="s">
        <v>363</v>
      </c>
      <c r="D37" s="295">
        <v>667100</v>
      </c>
      <c r="E37" s="296"/>
      <c r="F37" s="297"/>
      <c r="G37" s="298"/>
      <c r="H37" s="298"/>
      <c r="I37" s="298"/>
      <c r="J37" s="298"/>
      <c r="K37" s="298"/>
      <c r="L37" s="298"/>
      <c r="M37" s="298"/>
      <c r="N37" s="298"/>
      <c r="O37" s="298"/>
      <c r="P37" s="298"/>
      <c r="Q37" s="295"/>
      <c r="R37" s="298"/>
      <c r="S37" s="298"/>
      <c r="T37" s="390"/>
      <c r="U37" s="391"/>
    </row>
    <row r="38" spans="1:21" s="141" customFormat="1" hidden="1" x14ac:dyDescent="0.35">
      <c r="A38" s="121"/>
      <c r="B38" s="134"/>
      <c r="C38" s="306"/>
      <c r="D38" s="293"/>
      <c r="E38" s="291"/>
      <c r="F38" s="290"/>
      <c r="G38" s="292"/>
      <c r="H38" s="292"/>
      <c r="I38" s="292"/>
      <c r="J38" s="292"/>
      <c r="K38" s="292"/>
      <c r="L38" s="292"/>
      <c r="M38" s="292"/>
      <c r="N38" s="292"/>
      <c r="O38" s="292"/>
      <c r="P38" s="292"/>
      <c r="Q38" s="293"/>
      <c r="R38" s="292"/>
      <c r="S38" s="292"/>
      <c r="T38" s="390"/>
      <c r="U38" s="391"/>
    </row>
    <row r="39" spans="1:21" s="141" customFormat="1" hidden="1" x14ac:dyDescent="0.35">
      <c r="A39" s="121"/>
      <c r="B39" s="134"/>
      <c r="C39" s="306"/>
      <c r="D39" s="293"/>
      <c r="E39" s="291"/>
      <c r="F39" s="290"/>
      <c r="G39" s="292"/>
      <c r="H39" s="292"/>
      <c r="I39" s="292"/>
      <c r="J39" s="292"/>
      <c r="K39" s="292"/>
      <c r="L39" s="292"/>
      <c r="M39" s="292"/>
      <c r="N39" s="292"/>
      <c r="O39" s="292"/>
      <c r="P39" s="292"/>
      <c r="Q39" s="293"/>
      <c r="R39" s="292"/>
      <c r="S39" s="292"/>
      <c r="T39" s="390"/>
      <c r="U39" s="391"/>
    </row>
    <row r="40" spans="1:21" s="141" customFormat="1" hidden="1" x14ac:dyDescent="0.35">
      <c r="A40" s="121"/>
      <c r="B40" s="294" t="s">
        <v>372</v>
      </c>
      <c r="C40" s="305" t="s">
        <v>363</v>
      </c>
      <c r="D40" s="295">
        <v>737000</v>
      </c>
      <c r="E40" s="296"/>
      <c r="F40" s="297"/>
      <c r="G40" s="298"/>
      <c r="H40" s="298"/>
      <c r="I40" s="298"/>
      <c r="J40" s="298"/>
      <c r="K40" s="298"/>
      <c r="L40" s="298"/>
      <c r="M40" s="298"/>
      <c r="N40" s="298"/>
      <c r="O40" s="298"/>
      <c r="P40" s="298"/>
      <c r="Q40" s="295"/>
      <c r="R40" s="298"/>
      <c r="S40" s="298"/>
      <c r="T40" s="390"/>
      <c r="U40" s="391"/>
    </row>
    <row r="41" spans="1:21" s="141" customFormat="1" hidden="1" x14ac:dyDescent="0.35">
      <c r="A41" s="118"/>
      <c r="B41" s="101"/>
      <c r="C41" s="312"/>
      <c r="D41" s="313"/>
      <c r="E41" s="314"/>
      <c r="F41" s="313"/>
      <c r="G41" s="241"/>
      <c r="H41" s="241"/>
      <c r="I41" s="241"/>
      <c r="J41" s="241"/>
      <c r="K41" s="241"/>
      <c r="L41" s="241"/>
      <c r="M41" s="241"/>
      <c r="N41" s="241"/>
      <c r="O41" s="241"/>
      <c r="P41" s="241"/>
      <c r="Q41" s="242"/>
      <c r="R41" s="241"/>
      <c r="S41" s="241"/>
      <c r="T41" s="390"/>
      <c r="U41" s="391"/>
    </row>
    <row r="42" spans="1:21" ht="6.75" customHeight="1" x14ac:dyDescent="0.35"/>
    <row r="43" spans="1:21" ht="5.25" customHeight="1" x14ac:dyDescent="0.35"/>
    <row r="44" spans="1:21" s="113" customFormat="1" ht="22.5" hidden="1" customHeight="1" x14ac:dyDescent="0.35">
      <c r="B44" s="350"/>
      <c r="C44" s="570" t="s">
        <v>307</v>
      </c>
      <c r="D44" s="570"/>
      <c r="E44" s="570"/>
      <c r="F44" s="570"/>
      <c r="G44" s="570"/>
      <c r="H44" s="570"/>
      <c r="I44" s="570"/>
      <c r="J44" s="570"/>
      <c r="K44" s="570"/>
      <c r="L44" s="570"/>
      <c r="Q44" s="351"/>
      <c r="T44" s="390"/>
      <c r="U44" s="391"/>
    </row>
    <row r="45" spans="1:21" s="113" customFormat="1" ht="22.5" hidden="1" customHeight="1" x14ac:dyDescent="0.35">
      <c r="B45" s="350"/>
      <c r="C45" s="571" t="s">
        <v>308</v>
      </c>
      <c r="D45" s="573" t="s">
        <v>309</v>
      </c>
      <c r="E45" s="574"/>
      <c r="F45" s="573" t="s">
        <v>310</v>
      </c>
      <c r="G45" s="575"/>
      <c r="H45" s="574"/>
      <c r="I45" s="576" t="s">
        <v>311</v>
      </c>
      <c r="J45" s="576"/>
      <c r="K45" s="576"/>
      <c r="L45" s="576"/>
      <c r="Q45" s="351"/>
      <c r="T45" s="390"/>
      <c r="U45" s="391"/>
    </row>
    <row r="46" spans="1:21" s="113" customFormat="1" ht="22.5" hidden="1" customHeight="1" x14ac:dyDescent="0.35">
      <c r="B46" s="350"/>
      <c r="C46" s="572"/>
      <c r="D46" s="352" t="s">
        <v>312</v>
      </c>
      <c r="E46" s="353" t="s">
        <v>223</v>
      </c>
      <c r="F46" s="352" t="s">
        <v>312</v>
      </c>
      <c r="G46" s="573" t="s">
        <v>223</v>
      </c>
      <c r="H46" s="574"/>
      <c r="I46" s="573" t="s">
        <v>312</v>
      </c>
      <c r="J46" s="574"/>
      <c r="K46" s="573" t="s">
        <v>223</v>
      </c>
      <c r="L46" s="574"/>
      <c r="Q46" s="351"/>
      <c r="T46" s="390"/>
      <c r="U46" s="391"/>
    </row>
    <row r="47" spans="1:21" s="113" customFormat="1" ht="22.5" hidden="1" customHeight="1" x14ac:dyDescent="0.35">
      <c r="B47" s="350"/>
      <c r="C47" s="354" t="s">
        <v>313</v>
      </c>
      <c r="D47" s="355">
        <v>6</v>
      </c>
      <c r="E47" s="355">
        <v>2516300</v>
      </c>
      <c r="F47" s="355"/>
      <c r="G47" s="565"/>
      <c r="H47" s="566"/>
      <c r="I47" s="567"/>
      <c r="J47" s="568"/>
      <c r="K47" s="565"/>
      <c r="L47" s="566"/>
      <c r="Q47" s="351"/>
      <c r="T47" s="390"/>
      <c r="U47" s="391"/>
    </row>
    <row r="48" spans="1:21" s="113" customFormat="1" ht="22.5" hidden="1" customHeight="1" x14ac:dyDescent="0.35">
      <c r="B48" s="350"/>
      <c r="C48" s="354" t="s">
        <v>314</v>
      </c>
      <c r="D48" s="355">
        <v>0</v>
      </c>
      <c r="E48" s="356">
        <v>0</v>
      </c>
      <c r="F48" s="355"/>
      <c r="G48" s="565"/>
      <c r="H48" s="566"/>
      <c r="I48" s="567"/>
      <c r="J48" s="568"/>
      <c r="K48" s="565"/>
      <c r="L48" s="566"/>
      <c r="Q48" s="351"/>
      <c r="T48" s="390"/>
      <c r="U48" s="391"/>
    </row>
    <row r="49" spans="1:21" s="113" customFormat="1" ht="22.5" hidden="1" customHeight="1" x14ac:dyDescent="0.35">
      <c r="B49" s="350"/>
      <c r="C49" s="354" t="s">
        <v>315</v>
      </c>
      <c r="D49" s="355">
        <f>SUM(D47:D48)</f>
        <v>6</v>
      </c>
      <c r="E49" s="355">
        <f>SUM(E47:E48)</f>
        <v>2516300</v>
      </c>
      <c r="F49" s="355"/>
      <c r="G49" s="565"/>
      <c r="H49" s="566"/>
      <c r="I49" s="567"/>
      <c r="J49" s="568"/>
      <c r="K49" s="565"/>
      <c r="L49" s="566"/>
      <c r="Q49" s="351"/>
      <c r="T49" s="390"/>
      <c r="U49" s="391"/>
    </row>
    <row r="50" spans="1:21" s="113" customFormat="1" ht="18.95" hidden="1" customHeight="1" x14ac:dyDescent="0.35">
      <c r="B50" s="350"/>
      <c r="C50" s="357"/>
      <c r="D50" s="358"/>
      <c r="E50" s="359"/>
      <c r="F50" s="358"/>
      <c r="H50" s="112"/>
      <c r="I50" s="112"/>
      <c r="J50" s="112"/>
      <c r="Q50" s="351"/>
      <c r="T50" s="390"/>
      <c r="U50" s="391"/>
    </row>
    <row r="51" spans="1:21" s="141" customFormat="1" ht="18.95" customHeight="1" x14ac:dyDescent="0.35">
      <c r="A51" s="231"/>
      <c r="B51" s="232"/>
      <c r="C51" s="307"/>
      <c r="D51" s="272"/>
      <c r="E51" s="281"/>
      <c r="F51" s="272"/>
      <c r="H51" s="185"/>
      <c r="I51" s="185"/>
      <c r="J51" s="185"/>
      <c r="Q51" s="327"/>
      <c r="T51" s="390"/>
      <c r="U51" s="391"/>
    </row>
    <row r="52" spans="1:21" s="141" customFormat="1" ht="30" hidden="1" customHeight="1" x14ac:dyDescent="0.35">
      <c r="A52" s="231"/>
      <c r="B52" s="233" t="s">
        <v>316</v>
      </c>
      <c r="C52" s="307"/>
      <c r="D52" s="272"/>
      <c r="E52" s="281"/>
      <c r="F52" s="272"/>
      <c r="H52" s="185"/>
      <c r="I52" s="185"/>
      <c r="J52" s="185"/>
      <c r="Q52" s="327"/>
      <c r="T52" s="390"/>
      <c r="U52" s="391"/>
    </row>
    <row r="53" spans="1:21" s="141" customFormat="1" ht="26.25" hidden="1" customHeight="1" x14ac:dyDescent="0.35">
      <c r="A53" s="231"/>
      <c r="B53" s="234" t="s">
        <v>317</v>
      </c>
      <c r="C53" s="299"/>
      <c r="D53" s="272"/>
      <c r="E53" s="281"/>
      <c r="F53" s="272"/>
      <c r="H53" s="185"/>
      <c r="I53" s="185"/>
      <c r="J53" s="185"/>
      <c r="Q53" s="327"/>
      <c r="T53" s="390"/>
      <c r="U53" s="391"/>
    </row>
    <row r="54" spans="1:21" s="141" customFormat="1" ht="18.95" customHeight="1" x14ac:dyDescent="0.35">
      <c r="A54" s="231"/>
      <c r="B54" s="235"/>
      <c r="C54" s="299"/>
      <c r="D54" s="272"/>
      <c r="E54" s="281"/>
      <c r="F54" s="272"/>
      <c r="H54" s="185"/>
      <c r="I54" s="185"/>
      <c r="J54" s="185"/>
      <c r="Q54" s="327"/>
      <c r="T54" s="390"/>
      <c r="U54" s="391"/>
    </row>
  </sheetData>
  <mergeCells count="39">
    <mergeCell ref="A1:S1"/>
    <mergeCell ref="A2:S2"/>
    <mergeCell ref="A4:A6"/>
    <mergeCell ref="B4:F4"/>
    <mergeCell ref="G4:J4"/>
    <mergeCell ref="K4:M4"/>
    <mergeCell ref="N4:R4"/>
    <mergeCell ref="S4:S6"/>
    <mergeCell ref="C5:C6"/>
    <mergeCell ref="D5:D6"/>
    <mergeCell ref="R5:R6"/>
    <mergeCell ref="E5:E6"/>
    <mergeCell ref="F5:F6"/>
    <mergeCell ref="G5:H5"/>
    <mergeCell ref="I5:J5"/>
    <mergeCell ref="K5:K6"/>
    <mergeCell ref="Q5:Q6"/>
    <mergeCell ref="C44:L44"/>
    <mergeCell ref="C45:C46"/>
    <mergeCell ref="D45:E45"/>
    <mergeCell ref="F45:H45"/>
    <mergeCell ref="I45:L45"/>
    <mergeCell ref="G46:H46"/>
    <mergeCell ref="I46:J46"/>
    <mergeCell ref="K46:L46"/>
    <mergeCell ref="L5:L6"/>
    <mergeCell ref="M5:M6"/>
    <mergeCell ref="N5:N6"/>
    <mergeCell ref="O5:O6"/>
    <mergeCell ref="P5:P6"/>
    <mergeCell ref="G49:H49"/>
    <mergeCell ref="I49:J49"/>
    <mergeCell ref="K49:L49"/>
    <mergeCell ref="G47:H47"/>
    <mergeCell ref="I47:J47"/>
    <mergeCell ref="K47:L47"/>
    <mergeCell ref="G48:H48"/>
    <mergeCell ref="I48:J48"/>
    <mergeCell ref="K48:L48"/>
  </mergeCells>
  <printOptions horizontalCentered="1"/>
  <pageMargins left="3.937007874015748E-2" right="3.937007874015748E-2" top="0.19685039370078741" bottom="0.11811023622047245" header="0.31496062992125984" footer="0.31496062992125984"/>
  <pageSetup paperSize="9" scale="65" orientation="landscape" r:id="rId1"/>
  <rowBreaks count="1" manualBreakCount="1">
    <brk id="17"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E45"/>
  <sheetViews>
    <sheetView zoomScaleNormal="100" workbookViewId="0">
      <pane xSplit="1" ySplit="5" topLeftCell="B15" activePane="bottomRight" state="frozen"/>
      <selection activeCell="H25" sqref="H25"/>
      <selection pane="topRight" activeCell="H25" sqref="H25"/>
      <selection pane="bottomLeft" activeCell="H25" sqref="H25"/>
      <selection pane="bottomRight" activeCell="H25" sqref="H25"/>
    </sheetView>
  </sheetViews>
  <sheetFormatPr defaultRowHeight="21" x14ac:dyDescent="0.2"/>
  <cols>
    <col min="1" max="1" width="47.5" style="10" customWidth="1"/>
    <col min="2" max="2" width="32.25" style="79" customWidth="1"/>
    <col min="3" max="3" width="15.75" style="30" customWidth="1"/>
    <col min="4" max="4" width="10.75" style="12" customWidth="1"/>
    <col min="5" max="5" width="17" style="11" customWidth="1"/>
    <col min="6" max="16384" width="9" style="11"/>
  </cols>
  <sheetData>
    <row r="1" spans="1:5" ht="27.95" customHeight="1" x14ac:dyDescent="0.2">
      <c r="A1" s="517" t="s">
        <v>12</v>
      </c>
      <c r="B1" s="517"/>
      <c r="C1" s="517"/>
      <c r="D1" s="517"/>
      <c r="E1" s="517"/>
    </row>
    <row r="2" spans="1:5" ht="6.75" customHeight="1" x14ac:dyDescent="0.2">
      <c r="E2" s="12"/>
    </row>
    <row r="3" spans="1:5" ht="27.95" customHeight="1" x14ac:dyDescent="0.2">
      <c r="A3" s="518" t="s">
        <v>0</v>
      </c>
      <c r="B3" s="80"/>
      <c r="C3" s="32"/>
      <c r="D3" s="512" t="s">
        <v>2</v>
      </c>
      <c r="E3" s="514" t="s">
        <v>16</v>
      </c>
    </row>
    <row r="4" spans="1:5" ht="43.5" customHeight="1" x14ac:dyDescent="0.2">
      <c r="A4" s="519"/>
      <c r="B4" s="33" t="s">
        <v>43</v>
      </c>
      <c r="C4" s="33" t="s">
        <v>46</v>
      </c>
      <c r="D4" s="521"/>
      <c r="E4" s="515"/>
    </row>
    <row r="5" spans="1:5" ht="27.75" customHeight="1" x14ac:dyDescent="0.2">
      <c r="A5" s="520"/>
      <c r="B5" s="81"/>
      <c r="C5" s="34"/>
      <c r="D5" s="513"/>
      <c r="E5" s="516"/>
    </row>
    <row r="6" spans="1:5" ht="31.5" customHeight="1" x14ac:dyDescent="0.2">
      <c r="A6" s="43" t="s">
        <v>37</v>
      </c>
      <c r="B6" s="29"/>
      <c r="C6" s="25"/>
      <c r="D6" s="26"/>
      <c r="E6" s="25"/>
    </row>
    <row r="7" spans="1:5" s="17" customFormat="1" ht="69" customHeight="1" x14ac:dyDescent="0.2">
      <c r="A7" s="58" t="s">
        <v>100</v>
      </c>
      <c r="B7" s="82"/>
      <c r="C7" s="59"/>
      <c r="D7" s="60">
        <f>SUM(D8:D14)</f>
        <v>1653600</v>
      </c>
      <c r="E7" s="61"/>
    </row>
    <row r="8" spans="1:5" s="17" customFormat="1" ht="44.25" customHeight="1" x14ac:dyDescent="0.2">
      <c r="A8" s="54" t="s">
        <v>92</v>
      </c>
      <c r="B8" s="83"/>
      <c r="C8" s="55"/>
      <c r="D8" s="56">
        <v>84200</v>
      </c>
      <c r="E8" s="57"/>
    </row>
    <row r="9" spans="1:5" ht="194.25" customHeight="1" x14ac:dyDescent="0.2">
      <c r="A9" s="9" t="s">
        <v>81</v>
      </c>
      <c r="B9" s="22" t="s">
        <v>76</v>
      </c>
      <c r="C9" s="41" t="s">
        <v>77</v>
      </c>
      <c r="D9" s="23"/>
      <c r="E9" s="95">
        <v>24473</v>
      </c>
    </row>
    <row r="10" spans="1:5" s="17" customFormat="1" ht="45.75" customHeight="1" x14ac:dyDescent="0.2">
      <c r="A10" s="54" t="s">
        <v>93</v>
      </c>
      <c r="B10" s="83"/>
      <c r="C10" s="55"/>
      <c r="D10" s="56">
        <v>255500</v>
      </c>
      <c r="E10" s="57"/>
    </row>
    <row r="11" spans="1:5" ht="109.5" customHeight="1" x14ac:dyDescent="0.2">
      <c r="A11" s="9" t="s">
        <v>80</v>
      </c>
      <c r="B11" s="22" t="s">
        <v>91</v>
      </c>
      <c r="C11" s="41"/>
      <c r="D11" s="23"/>
      <c r="E11" s="95">
        <v>24473</v>
      </c>
    </row>
    <row r="12" spans="1:5" s="17" customFormat="1" ht="43.5" customHeight="1" x14ac:dyDescent="0.2">
      <c r="A12" s="54" t="s">
        <v>94</v>
      </c>
      <c r="B12" s="83"/>
      <c r="C12" s="55"/>
      <c r="D12" s="56">
        <v>396000</v>
      </c>
      <c r="E12" s="57"/>
    </row>
    <row r="13" spans="1:5" s="17" customFormat="1" ht="51.75" customHeight="1" x14ac:dyDescent="0.2">
      <c r="A13" s="9" t="s">
        <v>87</v>
      </c>
      <c r="B13" s="22" t="s">
        <v>72</v>
      </c>
      <c r="C13" s="41" t="s">
        <v>73</v>
      </c>
      <c r="D13" s="78"/>
      <c r="E13" s="19" t="s">
        <v>108</v>
      </c>
    </row>
    <row r="14" spans="1:5" s="17" customFormat="1" ht="63" x14ac:dyDescent="0.2">
      <c r="A14" s="54" t="s">
        <v>101</v>
      </c>
      <c r="B14" s="83"/>
      <c r="C14" s="55"/>
      <c r="D14" s="56">
        <v>917900</v>
      </c>
      <c r="E14" s="57"/>
    </row>
    <row r="15" spans="1:5" ht="126" x14ac:dyDescent="0.2">
      <c r="A15" s="9" t="s">
        <v>82</v>
      </c>
      <c r="B15" s="22" t="s">
        <v>74</v>
      </c>
      <c r="C15" s="41" t="s">
        <v>75</v>
      </c>
      <c r="D15" s="23"/>
      <c r="E15" s="19"/>
    </row>
    <row r="16" spans="1:5" s="17" customFormat="1" ht="43.5" customHeight="1" x14ac:dyDescent="0.2">
      <c r="A16" s="72" t="s">
        <v>95</v>
      </c>
      <c r="B16" s="84"/>
      <c r="C16" s="73"/>
      <c r="D16" s="74">
        <f>SUM(D17:D18)</f>
        <v>2700000</v>
      </c>
      <c r="E16" s="74"/>
    </row>
    <row r="17" spans="1:5" ht="92.25" customHeight="1" x14ac:dyDescent="0.2">
      <c r="A17" s="9" t="s">
        <v>96</v>
      </c>
      <c r="B17" s="85" t="s">
        <v>79</v>
      </c>
      <c r="C17" s="38" t="s">
        <v>78</v>
      </c>
      <c r="D17" s="6">
        <v>2500000</v>
      </c>
      <c r="E17" s="6" t="s">
        <v>105</v>
      </c>
    </row>
    <row r="18" spans="1:5" ht="114.75" customHeight="1" x14ac:dyDescent="0.2">
      <c r="A18" s="9" t="s">
        <v>97</v>
      </c>
      <c r="B18" s="86"/>
      <c r="C18" s="38"/>
      <c r="D18" s="6">
        <v>200000</v>
      </c>
      <c r="E18" s="6" t="s">
        <v>106</v>
      </c>
    </row>
    <row r="19" spans="1:5" s="17" customFormat="1" ht="42.75" customHeight="1" x14ac:dyDescent="0.2">
      <c r="A19" s="1" t="s">
        <v>19</v>
      </c>
      <c r="B19" s="2" t="s">
        <v>13</v>
      </c>
      <c r="C19" s="3"/>
      <c r="D19" s="3">
        <f>SUM(D20)</f>
        <v>1768100</v>
      </c>
      <c r="E19" s="3"/>
    </row>
    <row r="20" spans="1:5" ht="36.75" customHeight="1" x14ac:dyDescent="0.2">
      <c r="A20" s="22" t="s">
        <v>33</v>
      </c>
      <c r="B20" s="5"/>
      <c r="C20" s="6"/>
      <c r="D20" s="6">
        <f>1322500+445600</f>
        <v>1768100</v>
      </c>
      <c r="E20" s="6"/>
    </row>
    <row r="21" spans="1:5" s="17" customFormat="1" ht="45" customHeight="1" x14ac:dyDescent="0.2">
      <c r="A21" s="75" t="s">
        <v>102</v>
      </c>
      <c r="B21" s="87"/>
      <c r="C21" s="76"/>
      <c r="D21" s="77">
        <v>5725900</v>
      </c>
      <c r="E21" s="77"/>
    </row>
    <row r="22" spans="1:5" ht="122.25" customHeight="1" x14ac:dyDescent="0.2">
      <c r="A22" s="9" t="s">
        <v>98</v>
      </c>
      <c r="B22" s="22" t="s">
        <v>44</v>
      </c>
      <c r="C22" s="39" t="s">
        <v>45</v>
      </c>
      <c r="D22" s="42">
        <v>136900</v>
      </c>
      <c r="E22" s="19" t="s">
        <v>107</v>
      </c>
    </row>
    <row r="23" spans="1:5" s="17" customFormat="1" ht="45" customHeight="1" x14ac:dyDescent="0.2">
      <c r="A23" s="68" t="s">
        <v>104</v>
      </c>
      <c r="B23" s="88" t="s">
        <v>47</v>
      </c>
      <c r="C23" s="69"/>
      <c r="D23" s="70">
        <v>868100</v>
      </c>
      <c r="E23" s="71"/>
    </row>
    <row r="24" spans="1:5" s="17" customFormat="1" ht="29.25" customHeight="1" x14ac:dyDescent="0.2">
      <c r="A24" s="62" t="s">
        <v>23</v>
      </c>
      <c r="B24" s="96" t="s">
        <v>109</v>
      </c>
      <c r="C24" s="66"/>
      <c r="D24" s="67">
        <v>227100</v>
      </c>
      <c r="E24" s="65" t="s">
        <v>106</v>
      </c>
    </row>
    <row r="25" spans="1:5" ht="69.75" customHeight="1" x14ac:dyDescent="0.2">
      <c r="A25" s="35" t="s">
        <v>49</v>
      </c>
      <c r="B25" s="90"/>
      <c r="C25" s="39" t="s">
        <v>52</v>
      </c>
      <c r="D25" s="23"/>
      <c r="E25" s="19"/>
    </row>
    <row r="26" spans="1:5" ht="47.25" customHeight="1" x14ac:dyDescent="0.2">
      <c r="A26" s="35" t="s">
        <v>50</v>
      </c>
      <c r="B26" s="90"/>
      <c r="C26" s="39" t="s">
        <v>53</v>
      </c>
      <c r="D26" s="23"/>
      <c r="E26" s="19"/>
    </row>
    <row r="27" spans="1:5" ht="47.25" customHeight="1" x14ac:dyDescent="0.2">
      <c r="A27" s="35" t="s">
        <v>51</v>
      </c>
      <c r="B27" s="90"/>
      <c r="C27" s="39" t="s">
        <v>54</v>
      </c>
      <c r="D27" s="23"/>
      <c r="E27" s="19"/>
    </row>
    <row r="28" spans="1:5" ht="28.5" customHeight="1" x14ac:dyDescent="0.2">
      <c r="A28" s="35" t="s">
        <v>48</v>
      </c>
      <c r="B28" s="90"/>
      <c r="C28" s="39" t="s">
        <v>55</v>
      </c>
      <c r="D28" s="23"/>
      <c r="E28" s="19"/>
    </row>
    <row r="29" spans="1:5" s="17" customFormat="1" ht="26.25" customHeight="1" x14ac:dyDescent="0.2">
      <c r="A29" s="62" t="s">
        <v>24</v>
      </c>
      <c r="B29" s="89"/>
      <c r="C29" s="66"/>
      <c r="D29" s="67">
        <v>216700</v>
      </c>
      <c r="E29" s="65" t="s">
        <v>106</v>
      </c>
    </row>
    <row r="30" spans="1:5" ht="39" customHeight="1" x14ac:dyDescent="0.35">
      <c r="A30" s="36" t="s">
        <v>57</v>
      </c>
      <c r="B30" s="90"/>
      <c r="C30" s="40" t="s">
        <v>56</v>
      </c>
      <c r="D30" s="23"/>
      <c r="E30" s="19"/>
    </row>
    <row r="31" spans="1:5" ht="26.25" customHeight="1" x14ac:dyDescent="0.35">
      <c r="A31" s="44" t="s">
        <v>58</v>
      </c>
      <c r="B31" s="90"/>
      <c r="C31" s="39" t="s">
        <v>59</v>
      </c>
      <c r="D31" s="23"/>
      <c r="E31" s="19"/>
    </row>
    <row r="32" spans="1:5" s="17" customFormat="1" ht="42" x14ac:dyDescent="0.2">
      <c r="A32" s="62" t="s">
        <v>25</v>
      </c>
      <c r="B32" s="89"/>
      <c r="C32" s="66"/>
      <c r="D32" s="67">
        <v>210000</v>
      </c>
      <c r="E32" s="65" t="s">
        <v>106</v>
      </c>
    </row>
    <row r="33" spans="1:5" ht="157.5" customHeight="1" x14ac:dyDescent="0.2">
      <c r="A33" s="9" t="s">
        <v>88</v>
      </c>
      <c r="B33" s="90"/>
      <c r="C33" s="39" t="s">
        <v>85</v>
      </c>
      <c r="D33" s="23"/>
      <c r="E33" s="19"/>
    </row>
    <row r="34" spans="1:5" ht="67.5" customHeight="1" x14ac:dyDescent="0.2">
      <c r="A34" s="9" t="s">
        <v>89</v>
      </c>
      <c r="B34" s="90"/>
      <c r="C34" s="39" t="s">
        <v>86</v>
      </c>
      <c r="D34" s="23"/>
      <c r="E34" s="19"/>
    </row>
    <row r="35" spans="1:5" ht="84" x14ac:dyDescent="0.2">
      <c r="A35" s="9" t="s">
        <v>90</v>
      </c>
      <c r="B35" s="90"/>
      <c r="C35" s="39" t="s">
        <v>85</v>
      </c>
      <c r="D35" s="23"/>
      <c r="E35" s="19"/>
    </row>
    <row r="36" spans="1:5" ht="26.25" customHeight="1" x14ac:dyDescent="0.2">
      <c r="A36" s="62" t="s">
        <v>26</v>
      </c>
      <c r="B36" s="91"/>
      <c r="C36" s="63"/>
      <c r="D36" s="64">
        <v>214300</v>
      </c>
      <c r="E36" s="65" t="s">
        <v>106</v>
      </c>
    </row>
    <row r="37" spans="1:5" ht="29.25" customHeight="1" x14ac:dyDescent="0.2">
      <c r="A37" s="37" t="s">
        <v>60</v>
      </c>
      <c r="B37" s="90"/>
      <c r="C37" s="39" t="s">
        <v>62</v>
      </c>
      <c r="D37" s="23"/>
      <c r="E37" s="19"/>
    </row>
    <row r="38" spans="1:5" ht="57.75" customHeight="1" x14ac:dyDescent="0.2">
      <c r="A38" s="35" t="s">
        <v>61</v>
      </c>
      <c r="B38" s="90"/>
      <c r="C38" s="39" t="s">
        <v>63</v>
      </c>
      <c r="D38" s="23"/>
      <c r="E38" s="19"/>
    </row>
    <row r="39" spans="1:5" s="17" customFormat="1" ht="42" x14ac:dyDescent="0.2">
      <c r="A39" s="45" t="s">
        <v>99</v>
      </c>
      <c r="B39" s="92"/>
      <c r="C39" s="46"/>
      <c r="D39" s="47">
        <f>SUM(D40:D43)</f>
        <v>740000</v>
      </c>
      <c r="E39" s="48"/>
    </row>
    <row r="40" spans="1:5" s="17" customFormat="1" ht="28.5" customHeight="1" x14ac:dyDescent="0.2">
      <c r="A40" s="49" t="s">
        <v>83</v>
      </c>
      <c r="B40" s="93" t="s">
        <v>66</v>
      </c>
      <c r="C40" s="51" t="s">
        <v>65</v>
      </c>
      <c r="D40" s="52">
        <v>639600</v>
      </c>
      <c r="E40" s="50" t="s">
        <v>106</v>
      </c>
    </row>
    <row r="41" spans="1:5" ht="26.25" customHeight="1" x14ac:dyDescent="0.2">
      <c r="A41" s="9" t="s">
        <v>64</v>
      </c>
      <c r="B41" s="22"/>
      <c r="C41" s="39"/>
      <c r="D41" s="23"/>
      <c r="E41" s="19"/>
    </row>
    <row r="42" spans="1:5" ht="24.75" customHeight="1" x14ac:dyDescent="0.2">
      <c r="A42" s="9" t="s">
        <v>67</v>
      </c>
      <c r="B42" s="90"/>
      <c r="C42" s="39"/>
      <c r="D42" s="23"/>
      <c r="E42" s="19"/>
    </row>
    <row r="43" spans="1:5" s="17" customFormat="1" x14ac:dyDescent="0.2">
      <c r="A43" s="49" t="s">
        <v>84</v>
      </c>
      <c r="B43" s="94"/>
      <c r="C43" s="53"/>
      <c r="D43" s="52">
        <v>100400</v>
      </c>
      <c r="E43" s="50" t="s">
        <v>106</v>
      </c>
    </row>
    <row r="44" spans="1:5" ht="114" customHeight="1" x14ac:dyDescent="0.2">
      <c r="A44" s="9" t="s">
        <v>68</v>
      </c>
      <c r="B44" s="22" t="s">
        <v>103</v>
      </c>
      <c r="C44" s="39" t="s">
        <v>70</v>
      </c>
      <c r="D44" s="23"/>
      <c r="E44" s="19"/>
    </row>
    <row r="45" spans="1:5" ht="105" x14ac:dyDescent="0.2">
      <c r="A45" s="9" t="s">
        <v>69</v>
      </c>
      <c r="B45" s="90"/>
      <c r="C45" s="39" t="s">
        <v>71</v>
      </c>
      <c r="D45" s="23"/>
      <c r="E45" s="19"/>
    </row>
  </sheetData>
  <mergeCells count="4">
    <mergeCell ref="A1:E1"/>
    <mergeCell ref="A3:A5"/>
    <mergeCell ref="D3:D5"/>
    <mergeCell ref="E3:E5"/>
  </mergeCells>
  <printOptions horizontalCentered="1"/>
  <pageMargins left="0.19685039370078741" right="0.19685039370078741" top="0.47244094488188981" bottom="0.39370078740157483" header="0.31496062992125984" footer="0.31496062992125984"/>
  <pageSetup paperSize="9" scale="73"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75"/>
  <sheetViews>
    <sheetView workbookViewId="0">
      <pane xSplit="2" ySplit="6" topLeftCell="C7" activePane="bottomRight" state="frozen"/>
      <selection activeCell="H25" sqref="H25"/>
      <selection pane="topRight" activeCell="H25" sqref="H25"/>
      <selection pane="bottomLeft" activeCell="H25" sqref="H25"/>
      <selection pane="bottomRight" activeCell="H25" sqref="H25"/>
    </sheetView>
  </sheetViews>
  <sheetFormatPr defaultRowHeight="18.75" x14ac:dyDescent="0.3"/>
  <cols>
    <col min="1" max="1" width="7.375" style="112" customWidth="1"/>
    <col min="2" max="2" width="78.5" style="113" customWidth="1"/>
    <col min="3" max="3" width="10.875" style="148" bestFit="1" customWidth="1"/>
    <col min="4" max="4" width="15.875" style="155" customWidth="1"/>
    <col min="5" max="5" width="10.375" style="154" customWidth="1"/>
    <col min="6" max="16384" width="9" style="141"/>
  </cols>
  <sheetData>
    <row r="1" spans="1:5" x14ac:dyDescent="0.3">
      <c r="A1" s="528" t="s">
        <v>110</v>
      </c>
      <c r="B1" s="528"/>
      <c r="C1" s="528"/>
      <c r="D1" s="528"/>
      <c r="E1" s="528"/>
    </row>
    <row r="2" spans="1:5" x14ac:dyDescent="0.3">
      <c r="A2" s="528"/>
      <c r="B2" s="528"/>
    </row>
    <row r="4" spans="1:5" x14ac:dyDescent="0.3">
      <c r="A4" s="529" t="s">
        <v>111</v>
      </c>
      <c r="B4" s="529" t="s">
        <v>112</v>
      </c>
      <c r="C4" s="143" t="s">
        <v>223</v>
      </c>
      <c r="D4" s="156" t="s">
        <v>238</v>
      </c>
      <c r="E4" s="167" t="s">
        <v>251</v>
      </c>
    </row>
    <row r="5" spans="1:5" x14ac:dyDescent="0.3">
      <c r="A5" s="530"/>
      <c r="B5" s="530"/>
      <c r="C5" s="144" t="s">
        <v>225</v>
      </c>
      <c r="D5" s="157"/>
      <c r="E5" s="168" t="s">
        <v>252</v>
      </c>
    </row>
    <row r="6" spans="1:5" x14ac:dyDescent="0.3">
      <c r="A6" s="530"/>
      <c r="B6" s="530"/>
      <c r="C6" s="145" t="s">
        <v>224</v>
      </c>
      <c r="D6" s="158"/>
      <c r="E6" s="169"/>
    </row>
    <row r="7" spans="1:5" ht="37.5" x14ac:dyDescent="0.3">
      <c r="A7" s="120">
        <v>1</v>
      </c>
      <c r="B7" s="131" t="s">
        <v>196</v>
      </c>
      <c r="C7" s="178">
        <f>SUM(C8,C13,C31,C35)</f>
        <v>1653600</v>
      </c>
      <c r="D7" s="179"/>
      <c r="E7" s="180"/>
    </row>
    <row r="8" spans="1:5" x14ac:dyDescent="0.3">
      <c r="A8" s="119"/>
      <c r="B8" s="132" t="s">
        <v>199</v>
      </c>
      <c r="C8" s="184">
        <v>84200</v>
      </c>
      <c r="D8" s="184"/>
      <c r="E8" s="184"/>
    </row>
    <row r="9" spans="1:5" ht="112.5" x14ac:dyDescent="0.3">
      <c r="A9" s="114"/>
      <c r="B9" s="183" t="s">
        <v>81</v>
      </c>
      <c r="C9" s="160"/>
      <c r="D9" s="159"/>
      <c r="E9" s="166"/>
    </row>
    <row r="10" spans="1:5" x14ac:dyDescent="0.3">
      <c r="A10" s="114"/>
      <c r="B10" s="133"/>
      <c r="C10" s="160"/>
      <c r="D10" s="159"/>
      <c r="E10" s="166"/>
    </row>
    <row r="11" spans="1:5" x14ac:dyDescent="0.3">
      <c r="A11" s="114"/>
      <c r="B11" s="99" t="s">
        <v>215</v>
      </c>
      <c r="C11" s="160"/>
      <c r="D11" s="159"/>
      <c r="E11" s="166"/>
    </row>
    <row r="12" spans="1:5" x14ac:dyDescent="0.3">
      <c r="A12" s="114"/>
      <c r="B12" s="134"/>
      <c r="C12" s="171"/>
      <c r="D12" s="172"/>
      <c r="E12" s="173"/>
    </row>
    <row r="13" spans="1:5" ht="37.5" x14ac:dyDescent="0.3">
      <c r="A13" s="114"/>
      <c r="B13" s="135" t="s">
        <v>93</v>
      </c>
      <c r="C13" s="149">
        <v>255500</v>
      </c>
      <c r="D13" s="149"/>
      <c r="E13" s="149"/>
    </row>
    <row r="14" spans="1:5" x14ac:dyDescent="0.3">
      <c r="A14" s="114"/>
      <c r="B14" s="136" t="s">
        <v>241</v>
      </c>
      <c r="C14" s="174"/>
      <c r="D14" s="175" t="s">
        <v>248</v>
      </c>
      <c r="E14" s="177">
        <v>24473</v>
      </c>
    </row>
    <row r="15" spans="1:5" x14ac:dyDescent="0.3">
      <c r="A15" s="114"/>
      <c r="B15" s="136" t="s">
        <v>239</v>
      </c>
      <c r="C15" s="160"/>
      <c r="D15" s="159" t="s">
        <v>54</v>
      </c>
      <c r="E15" s="166"/>
    </row>
    <row r="16" spans="1:5" x14ac:dyDescent="0.3">
      <c r="A16" s="114"/>
      <c r="B16" s="136" t="s">
        <v>240</v>
      </c>
      <c r="C16" s="160"/>
      <c r="D16" s="159" t="s">
        <v>247</v>
      </c>
      <c r="E16" s="166"/>
    </row>
    <row r="17" spans="1:5" x14ac:dyDescent="0.3">
      <c r="A17" s="114"/>
      <c r="B17" s="136"/>
      <c r="C17" s="160"/>
      <c r="D17" s="159"/>
      <c r="E17" s="166"/>
    </row>
    <row r="18" spans="1:5" x14ac:dyDescent="0.3">
      <c r="A18" s="114"/>
      <c r="B18" s="99"/>
      <c r="C18" s="160"/>
      <c r="D18" s="159"/>
      <c r="E18" s="166"/>
    </row>
    <row r="19" spans="1:5" ht="23.25" customHeight="1" x14ac:dyDescent="0.3">
      <c r="A19" s="102"/>
      <c r="B19" s="99" t="s">
        <v>204</v>
      </c>
      <c r="C19" s="160"/>
      <c r="D19" s="159"/>
      <c r="E19" s="166"/>
    </row>
    <row r="20" spans="1:5" ht="23.25" hidden="1" customHeight="1" x14ac:dyDescent="0.3">
      <c r="A20" s="103"/>
      <c r="B20" s="137"/>
      <c r="C20" s="160"/>
      <c r="D20" s="159"/>
      <c r="E20" s="166"/>
    </row>
    <row r="21" spans="1:5" ht="23.25" hidden="1" customHeight="1" x14ac:dyDescent="0.3">
      <c r="A21" s="103"/>
      <c r="B21" s="137"/>
      <c r="C21" s="160"/>
      <c r="D21" s="159"/>
      <c r="E21" s="166"/>
    </row>
    <row r="22" spans="1:5" ht="23.25" hidden="1" customHeight="1" x14ac:dyDescent="0.3">
      <c r="A22" s="103"/>
      <c r="B22" s="137"/>
      <c r="C22" s="160"/>
      <c r="D22" s="159"/>
      <c r="E22" s="166"/>
    </row>
    <row r="23" spans="1:5" ht="23.25" hidden="1" customHeight="1" x14ac:dyDescent="0.3">
      <c r="A23" s="103"/>
      <c r="B23" s="137"/>
      <c r="C23" s="160"/>
      <c r="D23" s="159"/>
      <c r="E23" s="166"/>
    </row>
    <row r="24" spans="1:5" ht="23.25" hidden="1" customHeight="1" x14ac:dyDescent="0.3">
      <c r="A24" s="103"/>
      <c r="B24" s="137"/>
      <c r="C24" s="160"/>
      <c r="D24" s="159"/>
      <c r="E24" s="166"/>
    </row>
    <row r="25" spans="1:5" ht="23.25" hidden="1" customHeight="1" x14ac:dyDescent="0.3">
      <c r="A25" s="103"/>
      <c r="B25" s="137"/>
      <c r="C25" s="160"/>
      <c r="D25" s="159"/>
      <c r="E25" s="166"/>
    </row>
    <row r="26" spans="1:5" ht="23.25" hidden="1" customHeight="1" x14ac:dyDescent="0.3">
      <c r="A26" s="103"/>
      <c r="B26" s="137"/>
      <c r="C26" s="160"/>
      <c r="D26" s="159"/>
      <c r="E26" s="166"/>
    </row>
    <row r="27" spans="1:5" ht="23.25" hidden="1" customHeight="1" x14ac:dyDescent="0.3">
      <c r="A27" s="103"/>
      <c r="B27" s="137"/>
      <c r="C27" s="160"/>
      <c r="D27" s="159"/>
      <c r="E27" s="166"/>
    </row>
    <row r="28" spans="1:5" ht="23.25" hidden="1" customHeight="1" x14ac:dyDescent="0.3">
      <c r="A28" s="103"/>
      <c r="B28" s="137"/>
      <c r="C28" s="160"/>
      <c r="D28" s="159"/>
      <c r="E28" s="166"/>
    </row>
    <row r="29" spans="1:5" ht="23.25" hidden="1" customHeight="1" x14ac:dyDescent="0.3">
      <c r="A29" s="103"/>
      <c r="B29" s="137"/>
      <c r="C29" s="160"/>
      <c r="D29" s="159"/>
      <c r="E29" s="166"/>
    </row>
    <row r="30" spans="1:5" x14ac:dyDescent="0.3">
      <c r="A30" s="114"/>
      <c r="B30" s="134"/>
      <c r="C30" s="171"/>
      <c r="D30" s="172"/>
      <c r="E30" s="173"/>
    </row>
    <row r="31" spans="1:5" x14ac:dyDescent="0.3">
      <c r="A31" s="114"/>
      <c r="B31" s="135" t="s">
        <v>94</v>
      </c>
      <c r="C31" s="149">
        <v>396000</v>
      </c>
      <c r="D31" s="149"/>
      <c r="E31" s="149"/>
    </row>
    <row r="32" spans="1:5" x14ac:dyDescent="0.3">
      <c r="A32" s="114"/>
      <c r="B32" s="136" t="s">
        <v>87</v>
      </c>
      <c r="C32" s="174"/>
      <c r="D32" s="175" t="s">
        <v>246</v>
      </c>
      <c r="E32" s="176" t="s">
        <v>253</v>
      </c>
    </row>
    <row r="33" spans="1:5" x14ac:dyDescent="0.3">
      <c r="A33" s="114"/>
      <c r="B33" s="99" t="s">
        <v>204</v>
      </c>
      <c r="C33" s="160"/>
      <c r="D33" s="159" t="s">
        <v>245</v>
      </c>
      <c r="E33" s="166"/>
    </row>
    <row r="34" spans="1:5" x14ac:dyDescent="0.3">
      <c r="A34" s="114"/>
      <c r="B34" s="134"/>
      <c r="C34" s="171"/>
      <c r="D34" s="172"/>
      <c r="E34" s="173"/>
    </row>
    <row r="35" spans="1:5" ht="37.5" x14ac:dyDescent="0.3">
      <c r="A35" s="114"/>
      <c r="B35" s="135" t="s">
        <v>198</v>
      </c>
      <c r="C35" s="149">
        <v>917900</v>
      </c>
      <c r="D35" s="149"/>
      <c r="E35" s="149"/>
    </row>
    <row r="36" spans="1:5" ht="37.5" x14ac:dyDescent="0.3">
      <c r="A36" s="114"/>
      <c r="B36" s="138" t="s">
        <v>250</v>
      </c>
      <c r="C36" s="174"/>
      <c r="D36" s="174" t="s">
        <v>244</v>
      </c>
      <c r="E36" s="176" t="s">
        <v>254</v>
      </c>
    </row>
    <row r="37" spans="1:5" x14ac:dyDescent="0.3">
      <c r="A37" s="114"/>
      <c r="B37" s="136" t="s">
        <v>249</v>
      </c>
      <c r="C37" s="160"/>
      <c r="D37" s="161"/>
      <c r="E37" s="166" t="s">
        <v>256</v>
      </c>
    </row>
    <row r="38" spans="1:5" x14ac:dyDescent="0.3">
      <c r="A38" s="114"/>
      <c r="B38" s="136" t="s">
        <v>242</v>
      </c>
      <c r="C38" s="160"/>
      <c r="D38" s="161" t="s">
        <v>243</v>
      </c>
      <c r="E38" s="166" t="s">
        <v>255</v>
      </c>
    </row>
    <row r="39" spans="1:5" x14ac:dyDescent="0.3">
      <c r="A39" s="114"/>
      <c r="B39" s="136"/>
      <c r="C39" s="160"/>
      <c r="D39" s="161"/>
      <c r="E39" s="166"/>
    </row>
    <row r="40" spans="1:5" ht="23.25" customHeight="1" x14ac:dyDescent="0.3">
      <c r="A40" s="102"/>
      <c r="B40" s="99" t="s">
        <v>204</v>
      </c>
      <c r="C40" s="160"/>
      <c r="D40" s="159"/>
      <c r="E40" s="166"/>
    </row>
    <row r="41" spans="1:5" ht="23.25" customHeight="1" x14ac:dyDescent="0.3">
      <c r="A41" s="103"/>
      <c r="B41" s="137" t="s">
        <v>205</v>
      </c>
      <c r="C41" s="160"/>
      <c r="D41" s="159"/>
      <c r="E41" s="166"/>
    </row>
    <row r="42" spans="1:5" ht="23.25" customHeight="1" x14ac:dyDescent="0.3">
      <c r="A42" s="103"/>
      <c r="B42" s="137" t="s">
        <v>206</v>
      </c>
      <c r="C42" s="160"/>
      <c r="D42" s="159"/>
      <c r="E42" s="166"/>
    </row>
    <row r="43" spans="1:5" ht="23.25" customHeight="1" x14ac:dyDescent="0.3">
      <c r="A43" s="103"/>
      <c r="B43" s="137" t="s">
        <v>207</v>
      </c>
      <c r="C43" s="160"/>
      <c r="D43" s="159"/>
      <c r="E43" s="166"/>
    </row>
    <row r="44" spans="1:5" ht="23.25" customHeight="1" x14ac:dyDescent="0.3">
      <c r="A44" s="103"/>
      <c r="B44" s="137" t="s">
        <v>208</v>
      </c>
      <c r="C44" s="160"/>
      <c r="D44" s="159"/>
      <c r="E44" s="166"/>
    </row>
    <row r="45" spans="1:5" ht="23.25" customHeight="1" x14ac:dyDescent="0.3">
      <c r="A45" s="103"/>
      <c r="B45" s="137" t="s">
        <v>209</v>
      </c>
      <c r="C45" s="160"/>
      <c r="D45" s="159"/>
      <c r="E45" s="166"/>
    </row>
    <row r="46" spans="1:5" ht="23.25" customHeight="1" x14ac:dyDescent="0.3">
      <c r="A46" s="103"/>
      <c r="B46" s="137" t="s">
        <v>210</v>
      </c>
      <c r="C46" s="160"/>
      <c r="D46" s="159"/>
      <c r="E46" s="166"/>
    </row>
    <row r="47" spans="1:5" ht="23.25" customHeight="1" x14ac:dyDescent="0.3">
      <c r="A47" s="103"/>
      <c r="B47" s="137" t="s">
        <v>211</v>
      </c>
      <c r="C47" s="160"/>
      <c r="D47" s="159"/>
      <c r="E47" s="166"/>
    </row>
    <row r="48" spans="1:5" ht="23.25" customHeight="1" x14ac:dyDescent="0.3">
      <c r="A48" s="103"/>
      <c r="B48" s="137" t="s">
        <v>212</v>
      </c>
      <c r="C48" s="160"/>
      <c r="D48" s="159"/>
      <c r="E48" s="166"/>
    </row>
    <row r="49" spans="1:5" ht="23.25" customHeight="1" x14ac:dyDescent="0.3">
      <c r="A49" s="103"/>
      <c r="B49" s="137" t="s">
        <v>213</v>
      </c>
      <c r="C49" s="160"/>
      <c r="D49" s="159"/>
      <c r="E49" s="166"/>
    </row>
    <row r="50" spans="1:5" ht="23.25" customHeight="1" x14ac:dyDescent="0.3">
      <c r="A50" s="103"/>
      <c r="B50" s="137" t="s">
        <v>214</v>
      </c>
      <c r="C50" s="160"/>
      <c r="D50" s="159"/>
      <c r="E50" s="166"/>
    </row>
    <row r="51" spans="1:5" x14ac:dyDescent="0.3">
      <c r="A51" s="121"/>
      <c r="B51" s="139"/>
      <c r="C51" s="171"/>
      <c r="D51" s="172"/>
      <c r="E51" s="173"/>
    </row>
    <row r="52" spans="1:5" x14ac:dyDescent="0.3">
      <c r="A52" s="122">
        <v>2</v>
      </c>
      <c r="B52" s="140" t="s">
        <v>197</v>
      </c>
      <c r="C52" s="150">
        <v>2700000</v>
      </c>
      <c r="D52" s="150"/>
      <c r="E52" s="150"/>
    </row>
    <row r="53" spans="1:5" ht="37.5" x14ac:dyDescent="0.3">
      <c r="A53" s="119"/>
      <c r="B53" s="136" t="s">
        <v>96</v>
      </c>
      <c r="C53" s="174">
        <v>2500000</v>
      </c>
      <c r="D53" s="176" t="s">
        <v>78</v>
      </c>
      <c r="E53" s="176"/>
    </row>
    <row r="54" spans="1:5" ht="56.25" x14ac:dyDescent="0.3">
      <c r="A54" s="114"/>
      <c r="B54" s="133" t="s">
        <v>97</v>
      </c>
      <c r="C54" s="160">
        <v>200000</v>
      </c>
      <c r="D54" s="159"/>
      <c r="E54" s="166"/>
    </row>
    <row r="55" spans="1:5" x14ac:dyDescent="0.3">
      <c r="A55" s="121"/>
      <c r="B55" s="134"/>
      <c r="C55" s="160"/>
      <c r="D55" s="159"/>
      <c r="E55" s="166"/>
    </row>
    <row r="56" spans="1:5" x14ac:dyDescent="0.3">
      <c r="A56" s="121"/>
      <c r="B56" s="134"/>
      <c r="C56" s="160"/>
      <c r="D56" s="159"/>
      <c r="E56" s="166"/>
    </row>
    <row r="57" spans="1:5" x14ac:dyDescent="0.3">
      <c r="A57" s="121"/>
      <c r="B57" s="121"/>
      <c r="C57" s="171"/>
      <c r="D57" s="172"/>
      <c r="E57" s="173"/>
    </row>
    <row r="58" spans="1:5" x14ac:dyDescent="0.3">
      <c r="A58" s="146">
        <v>3</v>
      </c>
      <c r="B58" s="147" t="s">
        <v>200</v>
      </c>
      <c r="C58" s="151">
        <f>SUM(C59,C63)</f>
        <v>5725900</v>
      </c>
      <c r="D58" s="151"/>
      <c r="E58" s="151"/>
    </row>
    <row r="59" spans="1:5" ht="75" x14ac:dyDescent="0.3">
      <c r="A59" s="105"/>
      <c r="B59" s="123" t="s">
        <v>195</v>
      </c>
      <c r="C59" s="181">
        <v>136900</v>
      </c>
      <c r="D59" s="175"/>
      <c r="E59" s="176" t="s">
        <v>253</v>
      </c>
    </row>
    <row r="60" spans="1:5" x14ac:dyDescent="0.3">
      <c r="A60" s="105"/>
      <c r="B60" s="123"/>
      <c r="C60" s="162"/>
      <c r="D60" s="159"/>
      <c r="E60" s="166"/>
    </row>
    <row r="61" spans="1:5" x14ac:dyDescent="0.3">
      <c r="A61" s="105"/>
      <c r="B61" s="99" t="s">
        <v>204</v>
      </c>
      <c r="C61" s="162"/>
      <c r="D61" s="159"/>
      <c r="E61" s="166"/>
    </row>
    <row r="62" spans="1:5" x14ac:dyDescent="0.3">
      <c r="A62" s="102"/>
      <c r="B62" s="99"/>
      <c r="C62" s="160"/>
      <c r="D62" s="159"/>
      <c r="E62" s="166"/>
    </row>
    <row r="63" spans="1:5" x14ac:dyDescent="0.3">
      <c r="A63" s="103"/>
      <c r="B63" s="100" t="s">
        <v>226</v>
      </c>
      <c r="C63" s="162">
        <v>5589000</v>
      </c>
      <c r="D63" s="159"/>
      <c r="E63" s="166"/>
    </row>
    <row r="64" spans="1:5" x14ac:dyDescent="0.3">
      <c r="A64" s="114"/>
      <c r="B64" s="99" t="s">
        <v>227</v>
      </c>
      <c r="C64" s="160"/>
      <c r="D64" s="159"/>
      <c r="E64" s="166"/>
    </row>
    <row r="65" spans="1:5" x14ac:dyDescent="0.3">
      <c r="A65" s="103"/>
      <c r="B65" s="100"/>
      <c r="C65" s="162"/>
      <c r="D65" s="159"/>
      <c r="E65" s="166"/>
    </row>
    <row r="66" spans="1:5" x14ac:dyDescent="0.3">
      <c r="A66" s="103"/>
      <c r="B66" s="103"/>
      <c r="C66" s="171"/>
      <c r="D66" s="172"/>
      <c r="E66" s="173"/>
    </row>
    <row r="67" spans="1:5" s="142" customFormat="1" ht="24.75" customHeight="1" x14ac:dyDescent="0.2">
      <c r="A67" s="130">
        <v>4</v>
      </c>
      <c r="B67" s="127" t="s">
        <v>203</v>
      </c>
      <c r="C67" s="152">
        <f>1322500+445600</f>
        <v>1768100</v>
      </c>
      <c r="D67" s="152"/>
      <c r="E67" s="152"/>
    </row>
    <row r="68" spans="1:5" ht="21" x14ac:dyDescent="0.3">
      <c r="A68" s="124"/>
      <c r="B68" s="125" t="s">
        <v>113</v>
      </c>
      <c r="C68" s="182">
        <f>1322500+445600</f>
        <v>1768100</v>
      </c>
      <c r="D68" s="175" t="s">
        <v>228</v>
      </c>
      <c r="E68" s="176" t="s">
        <v>257</v>
      </c>
    </row>
    <row r="69" spans="1:5" x14ac:dyDescent="0.3">
      <c r="A69" s="115"/>
      <c r="B69" s="97" t="s">
        <v>114</v>
      </c>
      <c r="C69" s="160"/>
      <c r="D69" s="159"/>
      <c r="E69" s="166"/>
    </row>
    <row r="70" spans="1:5" x14ac:dyDescent="0.3">
      <c r="A70" s="102"/>
      <c r="B70" s="98" t="s">
        <v>115</v>
      </c>
      <c r="C70" s="160"/>
      <c r="D70" s="159"/>
      <c r="E70" s="166"/>
    </row>
    <row r="71" spans="1:5" x14ac:dyDescent="0.3">
      <c r="A71" s="102"/>
      <c r="B71" s="99" t="s">
        <v>116</v>
      </c>
      <c r="C71" s="160"/>
      <c r="D71" s="159"/>
      <c r="E71" s="166"/>
    </row>
    <row r="72" spans="1:5" x14ac:dyDescent="0.3">
      <c r="A72" s="102"/>
      <c r="B72" s="98" t="s">
        <v>117</v>
      </c>
      <c r="C72" s="160"/>
      <c r="D72" s="159"/>
      <c r="E72" s="166"/>
    </row>
    <row r="73" spans="1:5" x14ac:dyDescent="0.3">
      <c r="A73" s="102"/>
      <c r="B73" s="98"/>
      <c r="C73" s="160"/>
      <c r="D73" s="159"/>
      <c r="E73" s="166"/>
    </row>
    <row r="74" spans="1:5" ht="23.25" customHeight="1" x14ac:dyDescent="0.3">
      <c r="A74" s="102"/>
      <c r="B74" s="99" t="s">
        <v>118</v>
      </c>
      <c r="C74" s="160"/>
      <c r="D74" s="159"/>
      <c r="E74" s="166"/>
    </row>
    <row r="75" spans="1:5" x14ac:dyDescent="0.3">
      <c r="A75" s="103"/>
      <c r="B75" s="100"/>
      <c r="C75" s="171"/>
      <c r="D75" s="172"/>
      <c r="E75" s="173"/>
    </row>
    <row r="76" spans="1:5" x14ac:dyDescent="0.3">
      <c r="A76" s="126">
        <v>5</v>
      </c>
      <c r="B76" s="127" t="s">
        <v>202</v>
      </c>
      <c r="C76" s="153">
        <f>SUM(C67,C75,C104,C123,C140)</f>
        <v>2409100</v>
      </c>
      <c r="D76" s="153"/>
      <c r="E76" s="153"/>
    </row>
    <row r="77" spans="1:5" x14ac:dyDescent="0.3">
      <c r="A77" s="124"/>
      <c r="B77" s="125" t="s">
        <v>216</v>
      </c>
      <c r="C77" s="181">
        <v>227100</v>
      </c>
      <c r="D77" s="175"/>
      <c r="E77" s="176" t="s">
        <v>257</v>
      </c>
    </row>
    <row r="78" spans="1:5" x14ac:dyDescent="0.3">
      <c r="A78" s="115"/>
      <c r="B78" s="102" t="s">
        <v>119</v>
      </c>
      <c r="C78" s="160"/>
      <c r="D78" s="159" t="s">
        <v>229</v>
      </c>
      <c r="E78" s="166"/>
    </row>
    <row r="79" spans="1:5" x14ac:dyDescent="0.3">
      <c r="A79" s="115"/>
      <c r="B79" s="102" t="s">
        <v>120</v>
      </c>
      <c r="C79" s="160"/>
      <c r="D79" s="159" t="s">
        <v>230</v>
      </c>
      <c r="E79" s="166"/>
    </row>
    <row r="80" spans="1:5" x14ac:dyDescent="0.3">
      <c r="A80" s="115"/>
      <c r="B80" s="102" t="s">
        <v>121</v>
      </c>
      <c r="C80" s="160"/>
      <c r="D80" s="159"/>
      <c r="E80" s="166"/>
    </row>
    <row r="81" spans="1:5" x14ac:dyDescent="0.3">
      <c r="A81" s="115"/>
      <c r="B81" s="102" t="s">
        <v>122</v>
      </c>
      <c r="C81" s="160"/>
      <c r="D81" s="159" t="s">
        <v>231</v>
      </c>
      <c r="E81" s="166"/>
    </row>
    <row r="82" spans="1:5" x14ac:dyDescent="0.3">
      <c r="A82" s="115"/>
      <c r="B82" s="102" t="s">
        <v>123</v>
      </c>
      <c r="C82" s="160"/>
      <c r="D82" s="159"/>
      <c r="E82" s="166"/>
    </row>
    <row r="83" spans="1:5" x14ac:dyDescent="0.3">
      <c r="A83" s="115"/>
      <c r="B83" s="102" t="s">
        <v>124</v>
      </c>
      <c r="C83" s="160"/>
      <c r="D83" s="159" t="s">
        <v>232</v>
      </c>
      <c r="E83" s="166"/>
    </row>
    <row r="84" spans="1:5" x14ac:dyDescent="0.3">
      <c r="A84" s="115"/>
      <c r="B84" s="102" t="s">
        <v>125</v>
      </c>
      <c r="C84" s="160"/>
      <c r="D84" s="159"/>
      <c r="E84" s="166"/>
    </row>
    <row r="85" spans="1:5" x14ac:dyDescent="0.3">
      <c r="A85" s="115"/>
      <c r="B85" s="102" t="s">
        <v>126</v>
      </c>
      <c r="C85" s="160"/>
      <c r="D85" s="159" t="s">
        <v>55</v>
      </c>
      <c r="E85" s="166"/>
    </row>
    <row r="86" spans="1:5" x14ac:dyDescent="0.3">
      <c r="A86" s="115"/>
      <c r="B86" s="102"/>
      <c r="C86" s="160"/>
      <c r="D86" s="159"/>
      <c r="E86" s="166"/>
    </row>
    <row r="87" spans="1:5" x14ac:dyDescent="0.3">
      <c r="A87" s="115"/>
      <c r="B87" s="99" t="s">
        <v>127</v>
      </c>
      <c r="C87" s="160"/>
      <c r="D87" s="159"/>
      <c r="E87" s="166"/>
    </row>
    <row r="88" spans="1:5" x14ac:dyDescent="0.3">
      <c r="A88" s="115"/>
      <c r="B88" s="98" t="s">
        <v>128</v>
      </c>
      <c r="C88" s="160"/>
      <c r="D88" s="159"/>
      <c r="E88" s="166"/>
    </row>
    <row r="89" spans="1:5" x14ac:dyDescent="0.3">
      <c r="A89" s="115"/>
      <c r="B89" s="98" t="s">
        <v>129</v>
      </c>
      <c r="C89" s="160"/>
      <c r="D89" s="159"/>
      <c r="E89" s="166"/>
    </row>
    <row r="90" spans="1:5" x14ac:dyDescent="0.3">
      <c r="A90" s="115"/>
      <c r="B90" s="98" t="s">
        <v>130</v>
      </c>
      <c r="C90" s="160"/>
      <c r="D90" s="159"/>
      <c r="E90" s="166"/>
    </row>
    <row r="91" spans="1:5" x14ac:dyDescent="0.3">
      <c r="A91" s="115"/>
      <c r="B91" s="98" t="s">
        <v>131</v>
      </c>
      <c r="C91" s="160"/>
      <c r="D91" s="159"/>
      <c r="E91" s="166"/>
    </row>
    <row r="92" spans="1:5" x14ac:dyDescent="0.3">
      <c r="A92" s="115"/>
      <c r="B92" s="98" t="s">
        <v>132</v>
      </c>
      <c r="C92" s="160"/>
      <c r="D92" s="159"/>
      <c r="E92" s="166"/>
    </row>
    <row r="93" spans="1:5" x14ac:dyDescent="0.3">
      <c r="A93" s="115"/>
      <c r="B93" s="98" t="s">
        <v>133</v>
      </c>
      <c r="C93" s="160"/>
      <c r="D93" s="159"/>
      <c r="E93" s="166"/>
    </row>
    <row r="94" spans="1:5" x14ac:dyDescent="0.3">
      <c r="A94" s="115"/>
      <c r="B94" s="98" t="s">
        <v>134</v>
      </c>
      <c r="C94" s="160"/>
      <c r="D94" s="159"/>
      <c r="E94" s="166"/>
    </row>
    <row r="95" spans="1:5" x14ac:dyDescent="0.3">
      <c r="A95" s="115"/>
      <c r="B95" s="98" t="s">
        <v>135</v>
      </c>
      <c r="C95" s="160"/>
      <c r="D95" s="159"/>
      <c r="E95" s="166"/>
    </row>
    <row r="96" spans="1:5" x14ac:dyDescent="0.3">
      <c r="A96" s="115"/>
      <c r="B96" s="98" t="s">
        <v>136</v>
      </c>
      <c r="C96" s="160"/>
      <c r="D96" s="159"/>
      <c r="E96" s="166"/>
    </row>
    <row r="97" spans="1:5" x14ac:dyDescent="0.3">
      <c r="A97" s="115"/>
      <c r="B97" s="98" t="s">
        <v>137</v>
      </c>
      <c r="C97" s="160"/>
      <c r="D97" s="159"/>
      <c r="E97" s="166"/>
    </row>
    <row r="98" spans="1:5" x14ac:dyDescent="0.3">
      <c r="A98" s="115"/>
      <c r="B98" s="98" t="s">
        <v>138</v>
      </c>
      <c r="C98" s="160"/>
      <c r="D98" s="159"/>
      <c r="E98" s="166"/>
    </row>
    <row r="99" spans="1:5" x14ac:dyDescent="0.3">
      <c r="A99" s="115"/>
      <c r="B99" s="98" t="s">
        <v>139</v>
      </c>
      <c r="C99" s="160"/>
      <c r="D99" s="159"/>
      <c r="E99" s="166"/>
    </row>
    <row r="100" spans="1:5" x14ac:dyDescent="0.3">
      <c r="A100" s="115"/>
      <c r="B100" s="98" t="s">
        <v>140</v>
      </c>
      <c r="C100" s="160"/>
      <c r="D100" s="159"/>
      <c r="E100" s="166"/>
    </row>
    <row r="101" spans="1:5" x14ac:dyDescent="0.3">
      <c r="A101" s="115"/>
      <c r="B101" s="98" t="s">
        <v>141</v>
      </c>
      <c r="C101" s="160"/>
      <c r="D101" s="159"/>
      <c r="E101" s="166"/>
    </row>
    <row r="102" spans="1:5" x14ac:dyDescent="0.3">
      <c r="A102" s="115"/>
      <c r="B102" s="98" t="s">
        <v>142</v>
      </c>
      <c r="C102" s="160"/>
      <c r="D102" s="159"/>
      <c r="E102" s="166"/>
    </row>
    <row r="103" spans="1:5" x14ac:dyDescent="0.3">
      <c r="A103" s="115"/>
      <c r="B103" s="98"/>
      <c r="C103" s="160"/>
      <c r="D103" s="159"/>
      <c r="E103" s="166"/>
    </row>
    <row r="104" spans="1:5" x14ac:dyDescent="0.3">
      <c r="A104" s="115"/>
      <c r="B104" s="116" t="s">
        <v>217</v>
      </c>
      <c r="C104" s="162">
        <v>216700</v>
      </c>
      <c r="D104" s="159"/>
      <c r="E104" s="166" t="s">
        <v>257</v>
      </c>
    </row>
    <row r="105" spans="1:5" x14ac:dyDescent="0.3">
      <c r="A105" s="115"/>
      <c r="B105" s="104" t="s">
        <v>143</v>
      </c>
      <c r="C105" s="160"/>
      <c r="D105" s="159" t="s">
        <v>233</v>
      </c>
      <c r="E105" s="166"/>
    </row>
    <row r="106" spans="1:5" x14ac:dyDescent="0.3">
      <c r="A106" s="115"/>
      <c r="B106" s="104" t="s">
        <v>144</v>
      </c>
      <c r="C106" s="160"/>
      <c r="D106" s="159"/>
      <c r="E106" s="166"/>
    </row>
    <row r="107" spans="1:5" x14ac:dyDescent="0.3">
      <c r="A107" s="115"/>
      <c r="B107" s="102" t="s">
        <v>145</v>
      </c>
      <c r="C107" s="160"/>
      <c r="D107" s="159"/>
      <c r="E107" s="166"/>
    </row>
    <row r="108" spans="1:5" x14ac:dyDescent="0.3">
      <c r="A108" s="115"/>
      <c r="B108" s="102" t="s">
        <v>146</v>
      </c>
      <c r="C108" s="160"/>
      <c r="D108" s="159" t="s">
        <v>59</v>
      </c>
      <c r="E108" s="166"/>
    </row>
    <row r="109" spans="1:5" x14ac:dyDescent="0.3">
      <c r="A109" s="115"/>
      <c r="B109" s="102"/>
      <c r="C109" s="160"/>
      <c r="D109" s="159"/>
      <c r="E109" s="166"/>
    </row>
    <row r="110" spans="1:5" x14ac:dyDescent="0.3">
      <c r="A110" s="115"/>
      <c r="B110" s="102" t="s">
        <v>147</v>
      </c>
      <c r="C110" s="160"/>
      <c r="D110" s="159"/>
      <c r="E110" s="166"/>
    </row>
    <row r="111" spans="1:5" x14ac:dyDescent="0.3">
      <c r="A111" s="115"/>
      <c r="B111" s="102" t="s">
        <v>148</v>
      </c>
      <c r="C111" s="160"/>
      <c r="D111" s="159"/>
      <c r="E111" s="166"/>
    </row>
    <row r="112" spans="1:5" x14ac:dyDescent="0.3">
      <c r="A112" s="115"/>
      <c r="B112" s="102" t="s">
        <v>149</v>
      </c>
      <c r="C112" s="160"/>
      <c r="D112" s="159"/>
      <c r="E112" s="166"/>
    </row>
    <row r="113" spans="1:5" x14ac:dyDescent="0.3">
      <c r="A113" s="115"/>
      <c r="B113" s="102" t="s">
        <v>150</v>
      </c>
      <c r="C113" s="160"/>
      <c r="D113" s="159"/>
      <c r="E113" s="166"/>
    </row>
    <row r="114" spans="1:5" x14ac:dyDescent="0.3">
      <c r="A114" s="115"/>
      <c r="B114" s="102" t="s">
        <v>151</v>
      </c>
      <c r="C114" s="160"/>
      <c r="D114" s="159"/>
      <c r="E114" s="166"/>
    </row>
    <row r="115" spans="1:5" x14ac:dyDescent="0.3">
      <c r="A115" s="115"/>
      <c r="B115" s="102" t="s">
        <v>152</v>
      </c>
      <c r="C115" s="160"/>
      <c r="D115" s="159"/>
      <c r="E115" s="166"/>
    </row>
    <row r="116" spans="1:5" x14ac:dyDescent="0.3">
      <c r="A116" s="115"/>
      <c r="B116" s="102" t="s">
        <v>153</v>
      </c>
      <c r="C116" s="160"/>
      <c r="D116" s="159"/>
      <c r="E116" s="166"/>
    </row>
    <row r="117" spans="1:5" x14ac:dyDescent="0.3">
      <c r="A117" s="115"/>
      <c r="B117" s="102" t="s">
        <v>154</v>
      </c>
      <c r="C117" s="160"/>
      <c r="D117" s="159"/>
      <c r="E117" s="166"/>
    </row>
    <row r="118" spans="1:5" x14ac:dyDescent="0.3">
      <c r="A118" s="115"/>
      <c r="B118" s="102" t="s">
        <v>155</v>
      </c>
      <c r="C118" s="160"/>
      <c r="D118" s="159"/>
      <c r="E118" s="166"/>
    </row>
    <row r="119" spans="1:5" x14ac:dyDescent="0.3">
      <c r="A119" s="115"/>
      <c r="B119" s="102" t="s">
        <v>156</v>
      </c>
      <c r="C119" s="160"/>
      <c r="D119" s="159"/>
      <c r="E119" s="166"/>
    </row>
    <row r="120" spans="1:5" x14ac:dyDescent="0.3">
      <c r="A120" s="115"/>
      <c r="B120" s="102" t="s">
        <v>157</v>
      </c>
      <c r="C120" s="160"/>
      <c r="D120" s="159"/>
      <c r="E120" s="166"/>
    </row>
    <row r="121" spans="1:5" x14ac:dyDescent="0.3">
      <c r="A121" s="115"/>
      <c r="B121" s="102" t="s">
        <v>158</v>
      </c>
      <c r="C121" s="160"/>
      <c r="D121" s="159"/>
      <c r="E121" s="166"/>
    </row>
    <row r="122" spans="1:5" x14ac:dyDescent="0.3">
      <c r="A122" s="115"/>
      <c r="B122" s="110"/>
      <c r="C122" s="160"/>
      <c r="D122" s="159"/>
      <c r="E122" s="166"/>
    </row>
    <row r="123" spans="1:5" x14ac:dyDescent="0.3">
      <c r="A123" s="115"/>
      <c r="B123" s="117" t="s">
        <v>218</v>
      </c>
      <c r="C123" s="162">
        <v>210000</v>
      </c>
      <c r="D123" s="159"/>
      <c r="E123" s="166" t="s">
        <v>257</v>
      </c>
    </row>
    <row r="124" spans="1:5" x14ac:dyDescent="0.3">
      <c r="A124" s="115"/>
      <c r="B124" s="97" t="s">
        <v>159</v>
      </c>
      <c r="C124" s="160"/>
      <c r="D124" s="159"/>
      <c r="E124" s="166"/>
    </row>
    <row r="125" spans="1:5" x14ac:dyDescent="0.3">
      <c r="A125" s="115"/>
      <c r="B125" s="97" t="s">
        <v>160</v>
      </c>
      <c r="C125" s="160"/>
      <c r="D125" s="159"/>
      <c r="E125" s="166"/>
    </row>
    <row r="126" spans="1:5" x14ac:dyDescent="0.3">
      <c r="A126" s="115"/>
      <c r="B126" s="102" t="s">
        <v>161</v>
      </c>
      <c r="C126" s="160"/>
      <c r="D126" s="161" t="s">
        <v>234</v>
      </c>
      <c r="E126" s="166"/>
    </row>
    <row r="127" spans="1:5" x14ac:dyDescent="0.3">
      <c r="A127" s="115"/>
      <c r="B127" s="106" t="s">
        <v>162</v>
      </c>
      <c r="C127" s="160"/>
      <c r="D127" s="161"/>
      <c r="E127" s="166"/>
    </row>
    <row r="128" spans="1:5" x14ac:dyDescent="0.3">
      <c r="A128" s="115"/>
      <c r="B128" s="107" t="s">
        <v>163</v>
      </c>
      <c r="C128" s="160"/>
      <c r="D128" s="161" t="s">
        <v>85</v>
      </c>
      <c r="E128" s="166"/>
    </row>
    <row r="129" spans="1:5" x14ac:dyDescent="0.3">
      <c r="A129" s="115"/>
      <c r="B129" s="108" t="s">
        <v>164</v>
      </c>
      <c r="C129" s="160"/>
      <c r="D129" s="161"/>
      <c r="E129" s="166"/>
    </row>
    <row r="130" spans="1:5" x14ac:dyDescent="0.3">
      <c r="A130" s="115"/>
      <c r="B130" s="108" t="s">
        <v>165</v>
      </c>
      <c r="C130" s="160"/>
      <c r="D130" s="161"/>
      <c r="E130" s="166"/>
    </row>
    <row r="131" spans="1:5" x14ac:dyDescent="0.3">
      <c r="A131" s="115"/>
      <c r="B131" s="109" t="s">
        <v>166</v>
      </c>
      <c r="C131" s="160"/>
      <c r="D131" s="161"/>
      <c r="E131" s="166"/>
    </row>
    <row r="132" spans="1:5" x14ac:dyDescent="0.3">
      <c r="A132" s="115"/>
      <c r="B132" s="109" t="s">
        <v>167</v>
      </c>
      <c r="C132" s="160"/>
      <c r="D132" s="161"/>
      <c r="E132" s="166"/>
    </row>
    <row r="133" spans="1:5" x14ac:dyDescent="0.3">
      <c r="A133" s="115"/>
      <c r="B133" s="104" t="s">
        <v>168</v>
      </c>
      <c r="C133" s="160"/>
      <c r="D133" s="161" t="s">
        <v>86</v>
      </c>
      <c r="E133" s="166"/>
    </row>
    <row r="134" spans="1:5" x14ac:dyDescent="0.3">
      <c r="A134" s="115"/>
      <c r="B134" s="97" t="s">
        <v>169</v>
      </c>
      <c r="C134" s="160"/>
      <c r="D134" s="161"/>
      <c r="E134" s="166"/>
    </row>
    <row r="135" spans="1:5" x14ac:dyDescent="0.3">
      <c r="A135" s="115"/>
      <c r="B135" s="109" t="s">
        <v>170</v>
      </c>
      <c r="C135" s="160"/>
      <c r="D135" s="161"/>
      <c r="E135" s="166"/>
    </row>
    <row r="136" spans="1:5" x14ac:dyDescent="0.3">
      <c r="A136" s="115"/>
      <c r="B136" s="104" t="s">
        <v>171</v>
      </c>
      <c r="C136" s="160"/>
      <c r="D136" s="161" t="s">
        <v>85</v>
      </c>
      <c r="E136" s="166"/>
    </row>
    <row r="137" spans="1:5" x14ac:dyDescent="0.3">
      <c r="A137" s="115"/>
      <c r="B137" s="104"/>
      <c r="C137" s="160"/>
      <c r="D137" s="161"/>
      <c r="E137" s="166"/>
    </row>
    <row r="138" spans="1:5" x14ac:dyDescent="0.3">
      <c r="A138" s="115"/>
      <c r="B138" s="104" t="s">
        <v>172</v>
      </c>
      <c r="C138" s="160"/>
      <c r="D138" s="159"/>
      <c r="E138" s="166"/>
    </row>
    <row r="139" spans="1:5" x14ac:dyDescent="0.3">
      <c r="A139" s="115"/>
      <c r="B139" s="110"/>
      <c r="C139" s="160"/>
      <c r="D139" s="159"/>
      <c r="E139" s="166"/>
    </row>
    <row r="140" spans="1:5" x14ac:dyDescent="0.3">
      <c r="A140" s="115"/>
      <c r="B140" s="116" t="s">
        <v>219</v>
      </c>
      <c r="C140" s="162">
        <v>214300</v>
      </c>
      <c r="D140" s="159"/>
      <c r="E140" s="166" t="s">
        <v>257</v>
      </c>
    </row>
    <row r="141" spans="1:5" x14ac:dyDescent="0.3">
      <c r="A141" s="115"/>
      <c r="B141" s="102" t="s">
        <v>173</v>
      </c>
      <c r="C141" s="160"/>
      <c r="D141" s="161" t="s">
        <v>62</v>
      </c>
      <c r="E141" s="166"/>
    </row>
    <row r="142" spans="1:5" x14ac:dyDescent="0.3">
      <c r="A142" s="115"/>
      <c r="B142" s="104" t="s">
        <v>174</v>
      </c>
      <c r="C142" s="160"/>
      <c r="D142" s="161" t="s">
        <v>235</v>
      </c>
      <c r="E142" s="166"/>
    </row>
    <row r="143" spans="1:5" x14ac:dyDescent="0.3">
      <c r="A143" s="115"/>
      <c r="B143" s="104" t="s">
        <v>175</v>
      </c>
      <c r="C143" s="160"/>
      <c r="D143" s="159"/>
      <c r="E143" s="166"/>
    </row>
    <row r="144" spans="1:5" x14ac:dyDescent="0.3">
      <c r="A144" s="115"/>
      <c r="B144" s="104"/>
      <c r="C144" s="160"/>
      <c r="D144" s="159"/>
      <c r="E144" s="166"/>
    </row>
    <row r="145" spans="1:5" x14ac:dyDescent="0.3">
      <c r="A145" s="115"/>
      <c r="B145" s="104" t="s">
        <v>176</v>
      </c>
      <c r="C145" s="160"/>
      <c r="D145" s="159"/>
      <c r="E145" s="166"/>
    </row>
    <row r="146" spans="1:5" x14ac:dyDescent="0.3">
      <c r="A146" s="128"/>
      <c r="B146" s="129"/>
      <c r="C146" s="160"/>
      <c r="D146" s="159"/>
      <c r="E146" s="166"/>
    </row>
    <row r="147" spans="1:5" x14ac:dyDescent="0.3">
      <c r="A147" s="126">
        <v>6</v>
      </c>
      <c r="B147" s="127" t="s">
        <v>201</v>
      </c>
      <c r="C147" s="163">
        <f>SUM(C148,C162)</f>
        <v>740000</v>
      </c>
      <c r="D147" s="159"/>
      <c r="E147" s="166"/>
    </row>
    <row r="148" spans="1:5" x14ac:dyDescent="0.3">
      <c r="A148" s="124"/>
      <c r="B148" s="125" t="s">
        <v>220</v>
      </c>
      <c r="C148" s="162">
        <v>639600</v>
      </c>
      <c r="D148" s="159"/>
      <c r="E148" s="166" t="s">
        <v>257</v>
      </c>
    </row>
    <row r="149" spans="1:5" x14ac:dyDescent="0.3">
      <c r="A149" s="115"/>
      <c r="B149" s="97" t="s">
        <v>64</v>
      </c>
      <c r="C149" s="160"/>
      <c r="D149" s="159"/>
      <c r="E149" s="166"/>
    </row>
    <row r="150" spans="1:5" x14ac:dyDescent="0.3">
      <c r="A150" s="115"/>
      <c r="B150" s="102" t="s">
        <v>177</v>
      </c>
      <c r="C150" s="160"/>
      <c r="D150" s="161" t="s">
        <v>65</v>
      </c>
      <c r="E150" s="166"/>
    </row>
    <row r="151" spans="1:5" x14ac:dyDescent="0.3">
      <c r="A151" s="115"/>
      <c r="B151" s="102" t="s">
        <v>178</v>
      </c>
      <c r="C151" s="160"/>
      <c r="D151" s="161"/>
      <c r="E151" s="166"/>
    </row>
    <row r="152" spans="1:5" x14ac:dyDescent="0.3">
      <c r="A152" s="115"/>
      <c r="B152" s="97" t="s">
        <v>67</v>
      </c>
      <c r="C152" s="160"/>
      <c r="D152" s="161" t="s">
        <v>236</v>
      </c>
      <c r="E152" s="166"/>
    </row>
    <row r="153" spans="1:5" x14ac:dyDescent="0.3">
      <c r="A153" s="115"/>
      <c r="B153" s="97"/>
      <c r="C153" s="160"/>
      <c r="D153" s="159"/>
      <c r="E153" s="166"/>
    </row>
    <row r="154" spans="1:5" x14ac:dyDescent="0.3">
      <c r="A154" s="115"/>
      <c r="B154" s="102" t="s">
        <v>179</v>
      </c>
      <c r="C154" s="160"/>
      <c r="D154" s="159"/>
      <c r="E154" s="166"/>
    </row>
    <row r="155" spans="1:5" x14ac:dyDescent="0.3">
      <c r="A155" s="115"/>
      <c r="B155" s="102" t="s">
        <v>180</v>
      </c>
      <c r="C155" s="160"/>
      <c r="D155" s="159"/>
      <c r="E155" s="166"/>
    </row>
    <row r="156" spans="1:5" x14ac:dyDescent="0.3">
      <c r="A156" s="115"/>
      <c r="B156" s="102" t="s">
        <v>181</v>
      </c>
      <c r="C156" s="160"/>
      <c r="D156" s="159"/>
      <c r="E156" s="166"/>
    </row>
    <row r="157" spans="1:5" x14ac:dyDescent="0.3">
      <c r="A157" s="115"/>
      <c r="B157" s="102" t="s">
        <v>182</v>
      </c>
      <c r="C157" s="160"/>
      <c r="D157" s="159"/>
      <c r="E157" s="166"/>
    </row>
    <row r="158" spans="1:5" x14ac:dyDescent="0.3">
      <c r="A158" s="115"/>
      <c r="B158" s="102" t="s">
        <v>183</v>
      </c>
      <c r="C158" s="160"/>
      <c r="D158" s="159"/>
      <c r="E158" s="166"/>
    </row>
    <row r="159" spans="1:5" x14ac:dyDescent="0.3">
      <c r="A159" s="115"/>
      <c r="B159" s="102" t="s">
        <v>184</v>
      </c>
      <c r="C159" s="160"/>
      <c r="D159" s="159"/>
      <c r="E159" s="166"/>
    </row>
    <row r="160" spans="1:5" x14ac:dyDescent="0.3">
      <c r="A160" s="115"/>
      <c r="B160" s="102" t="s">
        <v>185</v>
      </c>
      <c r="C160" s="160"/>
      <c r="D160" s="159"/>
      <c r="E160" s="166"/>
    </row>
    <row r="161" spans="1:5" x14ac:dyDescent="0.3">
      <c r="A161" s="115"/>
      <c r="B161" s="111"/>
      <c r="C161" s="160"/>
      <c r="D161" s="159"/>
      <c r="E161" s="166"/>
    </row>
    <row r="162" spans="1:5" x14ac:dyDescent="0.3">
      <c r="A162" s="115"/>
      <c r="B162" s="116" t="s">
        <v>84</v>
      </c>
      <c r="C162" s="162">
        <v>100400</v>
      </c>
      <c r="D162" s="159"/>
      <c r="E162" s="166" t="s">
        <v>257</v>
      </c>
    </row>
    <row r="163" spans="1:5" x14ac:dyDescent="0.3">
      <c r="A163" s="115"/>
      <c r="B163" s="109" t="s">
        <v>221</v>
      </c>
      <c r="C163" s="160"/>
      <c r="D163" s="159"/>
      <c r="E163" s="166"/>
    </row>
    <row r="164" spans="1:5" x14ac:dyDescent="0.3">
      <c r="A164" s="115"/>
      <c r="B164" s="104" t="s">
        <v>186</v>
      </c>
      <c r="C164" s="160"/>
      <c r="D164" s="161" t="s">
        <v>70</v>
      </c>
      <c r="E164" s="166"/>
    </row>
    <row r="165" spans="1:5" x14ac:dyDescent="0.3">
      <c r="A165" s="115"/>
      <c r="B165" s="97" t="s">
        <v>222</v>
      </c>
      <c r="C165" s="160"/>
      <c r="D165" s="161"/>
      <c r="E165" s="166"/>
    </row>
    <row r="166" spans="1:5" x14ac:dyDescent="0.3">
      <c r="A166" s="115"/>
      <c r="B166" s="97" t="s">
        <v>187</v>
      </c>
      <c r="C166" s="160"/>
      <c r="D166" s="161"/>
      <c r="E166" s="166"/>
    </row>
    <row r="167" spans="1:5" x14ac:dyDescent="0.3">
      <c r="A167" s="115"/>
      <c r="B167" s="102" t="s">
        <v>188</v>
      </c>
      <c r="C167" s="160"/>
      <c r="D167" s="161" t="s">
        <v>237</v>
      </c>
      <c r="E167" s="166"/>
    </row>
    <row r="168" spans="1:5" x14ac:dyDescent="0.3">
      <c r="A168" s="115"/>
      <c r="B168" s="102" t="s">
        <v>189</v>
      </c>
      <c r="C168" s="160"/>
      <c r="D168" s="159"/>
      <c r="E168" s="166"/>
    </row>
    <row r="169" spans="1:5" x14ac:dyDescent="0.3">
      <c r="A169" s="115"/>
      <c r="B169" s="102" t="s">
        <v>190</v>
      </c>
      <c r="C169" s="160"/>
      <c r="D169" s="159"/>
      <c r="E169" s="166"/>
    </row>
    <row r="170" spans="1:5" x14ac:dyDescent="0.3">
      <c r="A170" s="115"/>
      <c r="B170" s="102"/>
      <c r="C170" s="160"/>
      <c r="D170" s="159"/>
      <c r="E170" s="166"/>
    </row>
    <row r="171" spans="1:5" x14ac:dyDescent="0.3">
      <c r="A171" s="115"/>
      <c r="B171" s="102" t="s">
        <v>191</v>
      </c>
      <c r="C171" s="160"/>
      <c r="D171" s="159"/>
      <c r="E171" s="166"/>
    </row>
    <row r="172" spans="1:5" x14ac:dyDescent="0.3">
      <c r="A172" s="115"/>
      <c r="B172" s="102" t="s">
        <v>192</v>
      </c>
      <c r="C172" s="160"/>
      <c r="D172" s="159"/>
      <c r="E172" s="166"/>
    </row>
    <row r="173" spans="1:5" x14ac:dyDescent="0.3">
      <c r="A173" s="115"/>
      <c r="B173" s="102" t="s">
        <v>193</v>
      </c>
      <c r="C173" s="160"/>
      <c r="D173" s="159"/>
      <c r="E173" s="166"/>
    </row>
    <row r="174" spans="1:5" x14ac:dyDescent="0.3">
      <c r="A174" s="115"/>
      <c r="B174" s="102" t="s">
        <v>194</v>
      </c>
      <c r="C174" s="160"/>
      <c r="D174" s="159"/>
      <c r="E174" s="166"/>
    </row>
    <row r="175" spans="1:5" x14ac:dyDescent="0.3">
      <c r="A175" s="118"/>
      <c r="B175" s="101"/>
      <c r="C175" s="164"/>
      <c r="D175" s="165"/>
      <c r="E175" s="170"/>
    </row>
  </sheetData>
  <mergeCells count="4">
    <mergeCell ref="A2:B2"/>
    <mergeCell ref="A4:A6"/>
    <mergeCell ref="B4:B6"/>
    <mergeCell ref="A1:E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T176"/>
  <sheetViews>
    <sheetView zoomScaleNormal="100" workbookViewId="0">
      <pane xSplit="3" ySplit="7" topLeftCell="D8" activePane="bottomRight" state="frozen"/>
      <selection pane="topRight" activeCell="D1" sqref="D1"/>
      <selection pane="bottomLeft" activeCell="A8" sqref="A8"/>
      <selection pane="bottomRight" activeCell="B1" sqref="B1:B1048576"/>
    </sheetView>
  </sheetViews>
  <sheetFormatPr defaultRowHeight="18.75" x14ac:dyDescent="0.3"/>
  <cols>
    <col min="1" max="1" width="7.375" style="112" customWidth="1"/>
    <col min="2" max="2" width="75.25" style="113" customWidth="1"/>
    <col min="3" max="3" width="11" style="148" customWidth="1"/>
    <col min="4" max="6" width="8.5" style="185" customWidth="1"/>
    <col min="7" max="7" width="9.125" style="185" bestFit="1" customWidth="1"/>
    <col min="8" max="10" width="7.5" style="185" customWidth="1"/>
    <col min="11" max="11" width="8.75" style="185" customWidth="1"/>
    <col min="12" max="15" width="7.5" style="185" customWidth="1"/>
    <col min="16" max="16" width="13.5" style="185" customWidth="1"/>
    <col min="17" max="17" width="11" style="141" customWidth="1"/>
    <col min="18" max="19" width="10.375" style="141" bestFit="1" customWidth="1"/>
    <col min="20" max="20" width="9" style="141"/>
  </cols>
  <sheetData>
    <row r="1" spans="1:20" x14ac:dyDescent="0.3">
      <c r="A1"/>
      <c r="B1"/>
      <c r="C1"/>
    </row>
    <row r="2" spans="1:20" x14ac:dyDescent="0.3">
      <c r="A2" s="528"/>
      <c r="B2" s="528"/>
    </row>
    <row r="4" spans="1:20" x14ac:dyDescent="0.3">
      <c r="A4" s="529" t="s">
        <v>111</v>
      </c>
      <c r="B4" s="529" t="s">
        <v>112</v>
      </c>
      <c r="C4" s="143" t="s">
        <v>223</v>
      </c>
      <c r="D4" s="531" t="s">
        <v>258</v>
      </c>
      <c r="E4" s="531"/>
      <c r="F4" s="531"/>
      <c r="G4" s="531"/>
      <c r="H4" s="531"/>
      <c r="I4" s="531"/>
      <c r="J4" s="531"/>
      <c r="K4" s="531"/>
      <c r="L4" s="531"/>
      <c r="M4" s="531"/>
      <c r="N4" s="531"/>
      <c r="O4" s="531"/>
      <c r="P4" s="532" t="s">
        <v>4</v>
      </c>
    </row>
    <row r="5" spans="1:20" x14ac:dyDescent="0.3">
      <c r="A5" s="530"/>
      <c r="B5" s="530"/>
      <c r="C5" s="144" t="s">
        <v>225</v>
      </c>
      <c r="D5" s="531" t="s">
        <v>259</v>
      </c>
      <c r="E5" s="531"/>
      <c r="F5" s="531"/>
      <c r="G5" s="531" t="s">
        <v>272</v>
      </c>
      <c r="H5" s="531"/>
      <c r="I5" s="531"/>
      <c r="J5" s="531" t="s">
        <v>273</v>
      </c>
      <c r="K5" s="531"/>
      <c r="L5" s="531"/>
      <c r="M5" s="531" t="s">
        <v>274</v>
      </c>
      <c r="N5" s="531"/>
      <c r="O5" s="531"/>
      <c r="P5" s="532"/>
    </row>
    <row r="6" spans="1:20" x14ac:dyDescent="0.3">
      <c r="A6" s="530"/>
      <c r="B6" s="530"/>
      <c r="C6" s="144" t="s">
        <v>224</v>
      </c>
      <c r="D6" s="186" t="s">
        <v>260</v>
      </c>
      <c r="E6" s="186" t="s">
        <v>261</v>
      </c>
      <c r="F6" s="186" t="s">
        <v>262</v>
      </c>
      <c r="G6" s="186" t="s">
        <v>263</v>
      </c>
      <c r="H6" s="186" t="s">
        <v>264</v>
      </c>
      <c r="I6" s="186" t="s">
        <v>265</v>
      </c>
      <c r="J6" s="186" t="s">
        <v>266</v>
      </c>
      <c r="K6" s="186" t="s">
        <v>267</v>
      </c>
      <c r="L6" s="186" t="s">
        <v>268</v>
      </c>
      <c r="M6" s="186" t="s">
        <v>269</v>
      </c>
      <c r="N6" s="186" t="s">
        <v>270</v>
      </c>
      <c r="O6" s="186" t="s">
        <v>271</v>
      </c>
      <c r="P6" s="532"/>
      <c r="Q6" s="206" t="s">
        <v>259</v>
      </c>
      <c r="R6" s="206" t="s">
        <v>272</v>
      </c>
      <c r="S6" s="206" t="s">
        <v>273</v>
      </c>
      <c r="T6" s="206" t="s">
        <v>274</v>
      </c>
    </row>
    <row r="7" spans="1:20" x14ac:dyDescent="0.3">
      <c r="A7" s="190"/>
      <c r="B7" s="193" t="s">
        <v>275</v>
      </c>
      <c r="C7" s="191"/>
      <c r="D7" s="197">
        <f>SUM(D8,D53,D59,D68,D77,D148)</f>
        <v>0</v>
      </c>
      <c r="E7" s="197">
        <f t="shared" ref="E7:O7" si="0">SUM(E8,E53,E59,E68,E77,E148)</f>
        <v>106200</v>
      </c>
      <c r="F7" s="197">
        <f t="shared" si="0"/>
        <v>567500</v>
      </c>
      <c r="G7" s="202">
        <f>SUM(G8,G53,G59,G68,G77,G148)</f>
        <v>1009300</v>
      </c>
      <c r="H7" s="197">
        <f t="shared" si="0"/>
        <v>119150</v>
      </c>
      <c r="I7" s="197">
        <f>SUM(I8,I53,I59,I68,I77,I148)</f>
        <v>225650</v>
      </c>
      <c r="J7" s="197">
        <f>SUM(J8,J53,J59,J68,J77,J148)</f>
        <v>300000</v>
      </c>
      <c r="K7" s="197">
        <f t="shared" si="0"/>
        <v>2200000</v>
      </c>
      <c r="L7" s="197">
        <f t="shared" si="0"/>
        <v>411000</v>
      </c>
      <c r="M7" s="197">
        <f t="shared" si="0"/>
        <v>71900</v>
      </c>
      <c r="N7" s="197">
        <f t="shared" si="0"/>
        <v>0</v>
      </c>
      <c r="O7" s="197">
        <f t="shared" si="0"/>
        <v>60000</v>
      </c>
      <c r="P7" s="192"/>
      <c r="Q7" s="205">
        <f>SUM(D7:F7)</f>
        <v>673700</v>
      </c>
      <c r="R7" s="205">
        <f>SUM(G7:I7)</f>
        <v>1354100</v>
      </c>
      <c r="S7" s="205">
        <f>SUM(J7:L7)</f>
        <v>2911000</v>
      </c>
      <c r="T7" s="205">
        <f>SUM(M7:O7)</f>
        <v>131900</v>
      </c>
    </row>
    <row r="8" spans="1:20" ht="37.5" x14ac:dyDescent="0.3">
      <c r="A8" s="187">
        <v>1</v>
      </c>
      <c r="B8" s="188" t="s">
        <v>196</v>
      </c>
      <c r="C8" s="189">
        <f>SUM(C9,C14,C32,C36)</f>
        <v>1653600</v>
      </c>
      <c r="D8" s="189">
        <f t="shared" ref="D8:O8" si="1">SUM(D9,D14,D32,D36)</f>
        <v>0</v>
      </c>
      <c r="E8" s="189">
        <f>SUM(E9,E14,E32,E36)</f>
        <v>55000</v>
      </c>
      <c r="F8" s="189">
        <f t="shared" si="1"/>
        <v>140800</v>
      </c>
      <c r="G8" s="189">
        <f>SUM(G9,G14,G32,G36)</f>
        <v>143900</v>
      </c>
      <c r="H8" s="189">
        <f t="shared" si="1"/>
        <v>0</v>
      </c>
      <c r="I8" s="189">
        <f t="shared" si="1"/>
        <v>0</v>
      </c>
      <c r="J8" s="189">
        <f t="shared" si="1"/>
        <v>0</v>
      </c>
      <c r="K8" s="189">
        <f t="shared" si="1"/>
        <v>0</v>
      </c>
      <c r="L8" s="189">
        <f t="shared" si="1"/>
        <v>351000</v>
      </c>
      <c r="M8" s="189">
        <f t="shared" si="1"/>
        <v>71900</v>
      </c>
      <c r="N8" s="189">
        <f t="shared" si="1"/>
        <v>0</v>
      </c>
      <c r="O8" s="189">
        <f t="shared" si="1"/>
        <v>0</v>
      </c>
      <c r="P8" s="189"/>
      <c r="Q8" s="204"/>
    </row>
    <row r="9" spans="1:20" x14ac:dyDescent="0.3">
      <c r="A9" s="119"/>
      <c r="B9" s="132" t="s">
        <v>199</v>
      </c>
      <c r="C9" s="184">
        <v>84200</v>
      </c>
      <c r="D9" s="184"/>
      <c r="E9" s="184"/>
      <c r="F9" s="184"/>
      <c r="G9" s="184">
        <v>84200</v>
      </c>
      <c r="H9" s="184"/>
      <c r="I9" s="184"/>
      <c r="J9" s="184"/>
      <c r="K9" s="184"/>
      <c r="L9" s="184"/>
      <c r="M9" s="184"/>
      <c r="N9" s="184"/>
      <c r="O9" s="184"/>
      <c r="P9" s="184"/>
      <c r="Q9" s="204"/>
    </row>
    <row r="10" spans="1:20" ht="112.5" x14ac:dyDescent="0.3">
      <c r="A10" s="114"/>
      <c r="B10" s="183" t="s">
        <v>81</v>
      </c>
      <c r="C10" s="160"/>
      <c r="D10" s="194"/>
      <c r="E10" s="194"/>
      <c r="F10" s="194"/>
      <c r="G10" s="160">
        <v>84200</v>
      </c>
      <c r="H10" s="194"/>
      <c r="I10" s="194"/>
      <c r="J10" s="194"/>
      <c r="K10" s="194"/>
      <c r="L10" s="194"/>
      <c r="M10" s="194"/>
      <c r="N10" s="194"/>
      <c r="O10" s="194"/>
      <c r="P10" s="194"/>
    </row>
    <row r="11" spans="1:20" x14ac:dyDescent="0.3">
      <c r="A11" s="114"/>
      <c r="B11" s="133"/>
      <c r="C11" s="160"/>
      <c r="D11" s="194"/>
      <c r="E11" s="194"/>
      <c r="F11" s="194"/>
      <c r="G11" s="194"/>
      <c r="H11" s="194"/>
      <c r="I11" s="194"/>
      <c r="J11" s="194"/>
      <c r="K11" s="194"/>
      <c r="L11" s="194"/>
      <c r="M11" s="194"/>
      <c r="N11" s="194"/>
      <c r="O11" s="194"/>
      <c r="P11" s="194"/>
    </row>
    <row r="12" spans="1:20" x14ac:dyDescent="0.3">
      <c r="A12" s="114"/>
      <c r="B12" s="99" t="s">
        <v>215</v>
      </c>
      <c r="C12" s="160"/>
      <c r="D12" s="194"/>
      <c r="E12" s="194"/>
      <c r="F12" s="194"/>
      <c r="G12" s="194"/>
      <c r="H12" s="194"/>
      <c r="I12" s="194"/>
      <c r="J12" s="194"/>
      <c r="K12" s="194"/>
      <c r="L12" s="194"/>
      <c r="M12" s="194"/>
      <c r="N12" s="194"/>
      <c r="O12" s="194"/>
      <c r="P12" s="194"/>
    </row>
    <row r="13" spans="1:20" x14ac:dyDescent="0.3">
      <c r="A13" s="114"/>
      <c r="B13" s="134"/>
      <c r="C13" s="171"/>
      <c r="D13" s="194"/>
      <c r="E13" s="194"/>
      <c r="F13" s="194"/>
      <c r="G13" s="194"/>
      <c r="H13" s="194"/>
      <c r="I13" s="194"/>
      <c r="J13" s="194"/>
      <c r="K13" s="194"/>
      <c r="L13" s="194"/>
      <c r="M13" s="194"/>
      <c r="N13" s="194"/>
      <c r="O13" s="194"/>
      <c r="P13" s="194"/>
    </row>
    <row r="14" spans="1:20" ht="37.5" x14ac:dyDescent="0.3">
      <c r="A14" s="114"/>
      <c r="B14" s="135" t="s">
        <v>93</v>
      </c>
      <c r="C14" s="149">
        <f>SUM(D14:P14)</f>
        <v>255500</v>
      </c>
      <c r="D14" s="149"/>
      <c r="E14" s="149">
        <f>SUM(E17)</f>
        <v>55000</v>
      </c>
      <c r="F14" s="149">
        <f>SUM(F15)</f>
        <v>140800</v>
      </c>
      <c r="G14" s="149">
        <f>SUM(G16)</f>
        <v>59700</v>
      </c>
      <c r="H14" s="149"/>
      <c r="I14" s="149"/>
      <c r="J14" s="149"/>
      <c r="K14" s="149"/>
      <c r="L14" s="149"/>
      <c r="M14" s="149"/>
      <c r="N14" s="149"/>
      <c r="O14" s="149"/>
      <c r="P14" s="149"/>
    </row>
    <row r="15" spans="1:20" x14ac:dyDescent="0.3">
      <c r="A15" s="114"/>
      <c r="B15" s="136" t="s">
        <v>241</v>
      </c>
      <c r="C15" s="174"/>
      <c r="D15" s="194"/>
      <c r="E15" s="194"/>
      <c r="F15" s="194">
        <v>140800</v>
      </c>
      <c r="G15" s="194"/>
      <c r="H15" s="194"/>
      <c r="I15" s="194"/>
      <c r="J15" s="194"/>
      <c r="K15" s="194"/>
      <c r="L15" s="194"/>
      <c r="M15" s="194"/>
      <c r="N15" s="194"/>
      <c r="O15" s="194"/>
      <c r="P15" s="194"/>
    </row>
    <row r="16" spans="1:20" x14ac:dyDescent="0.3">
      <c r="A16" s="114"/>
      <c r="B16" s="136" t="s">
        <v>239</v>
      </c>
      <c r="C16" s="174"/>
      <c r="D16" s="194"/>
      <c r="E16" s="194"/>
      <c r="F16" s="194"/>
      <c r="G16" s="194">
        <v>59700</v>
      </c>
      <c r="H16" s="194"/>
      <c r="I16" s="194"/>
      <c r="J16" s="194"/>
      <c r="K16" s="194"/>
      <c r="L16" s="194"/>
      <c r="M16" s="194"/>
      <c r="N16" s="194"/>
      <c r="O16" s="194"/>
      <c r="P16" s="194"/>
    </row>
    <row r="17" spans="1:16" x14ac:dyDescent="0.3">
      <c r="A17" s="114"/>
      <c r="B17" s="136" t="s">
        <v>240</v>
      </c>
      <c r="C17" s="174"/>
      <c r="D17" s="194"/>
      <c r="E17" s="194">
        <v>55000</v>
      </c>
      <c r="F17" s="194"/>
      <c r="G17" s="194"/>
      <c r="H17" s="194"/>
      <c r="I17" s="194"/>
      <c r="J17" s="194"/>
      <c r="K17" s="194"/>
      <c r="L17" s="194"/>
      <c r="M17" s="194"/>
      <c r="N17" s="194"/>
      <c r="O17" s="194"/>
      <c r="P17" s="194"/>
    </row>
    <row r="18" spans="1:16" x14ac:dyDescent="0.3">
      <c r="A18" s="114"/>
      <c r="B18" s="136"/>
      <c r="C18" s="160"/>
      <c r="D18" s="194"/>
      <c r="E18" s="194"/>
      <c r="F18" s="194"/>
      <c r="G18" s="194"/>
      <c r="H18" s="194"/>
      <c r="I18" s="194"/>
      <c r="J18" s="194"/>
      <c r="K18" s="194"/>
      <c r="L18" s="194"/>
      <c r="M18" s="194"/>
      <c r="N18" s="194"/>
      <c r="O18" s="194"/>
      <c r="P18" s="194"/>
    </row>
    <row r="19" spans="1:16" x14ac:dyDescent="0.3">
      <c r="A19" s="114"/>
      <c r="B19" s="99"/>
      <c r="C19" s="160"/>
      <c r="D19" s="194"/>
      <c r="E19" s="194"/>
      <c r="F19" s="194"/>
      <c r="G19" s="194"/>
      <c r="H19" s="194"/>
      <c r="I19" s="194"/>
      <c r="J19" s="194"/>
      <c r="K19" s="194"/>
      <c r="L19" s="194"/>
      <c r="M19" s="194"/>
      <c r="N19" s="194"/>
      <c r="O19" s="194"/>
      <c r="P19" s="194"/>
    </row>
    <row r="20" spans="1:16" x14ac:dyDescent="0.3">
      <c r="A20" s="102"/>
      <c r="B20" s="99" t="s">
        <v>204</v>
      </c>
      <c r="C20" s="160"/>
      <c r="D20" s="194"/>
      <c r="E20" s="194"/>
      <c r="F20" s="194"/>
      <c r="G20" s="194"/>
      <c r="H20" s="194"/>
      <c r="I20" s="194"/>
      <c r="J20" s="194"/>
      <c r="K20" s="194"/>
      <c r="L20" s="194"/>
      <c r="M20" s="194"/>
      <c r="N20" s="194"/>
      <c r="O20" s="194"/>
      <c r="P20" s="194"/>
    </row>
    <row r="21" spans="1:16" x14ac:dyDescent="0.3">
      <c r="A21" s="103"/>
      <c r="B21" s="137"/>
      <c r="C21" s="160"/>
      <c r="D21" s="194"/>
      <c r="E21" s="194"/>
      <c r="F21" s="194"/>
      <c r="G21" s="194"/>
      <c r="H21" s="194"/>
      <c r="I21" s="194"/>
      <c r="J21" s="194"/>
      <c r="K21" s="194"/>
      <c r="L21" s="194"/>
      <c r="M21" s="194"/>
      <c r="N21" s="194"/>
      <c r="O21" s="194"/>
      <c r="P21" s="194"/>
    </row>
    <row r="22" spans="1:16" x14ac:dyDescent="0.3">
      <c r="A22" s="103"/>
      <c r="B22" s="137"/>
      <c r="C22" s="160"/>
      <c r="D22" s="194"/>
      <c r="E22" s="194"/>
      <c r="F22" s="194"/>
      <c r="G22" s="194"/>
      <c r="H22" s="194"/>
      <c r="I22" s="194"/>
      <c r="J22" s="194"/>
      <c r="K22" s="194"/>
      <c r="L22" s="194"/>
      <c r="M22" s="194"/>
      <c r="N22" s="194"/>
      <c r="O22" s="194"/>
      <c r="P22" s="194"/>
    </row>
    <row r="23" spans="1:16" x14ac:dyDescent="0.3">
      <c r="A23" s="103"/>
      <c r="B23" s="137"/>
      <c r="C23" s="160"/>
      <c r="D23" s="194"/>
      <c r="E23" s="194"/>
      <c r="F23" s="194"/>
      <c r="G23" s="194"/>
      <c r="H23" s="194"/>
      <c r="I23" s="194"/>
      <c r="J23" s="194"/>
      <c r="K23" s="194"/>
      <c r="L23" s="194"/>
      <c r="M23" s="194"/>
      <c r="N23" s="194"/>
      <c r="O23" s="194"/>
      <c r="P23" s="194"/>
    </row>
    <row r="24" spans="1:16" x14ac:dyDescent="0.3">
      <c r="A24" s="103"/>
      <c r="B24" s="137"/>
      <c r="C24" s="160"/>
      <c r="D24" s="194"/>
      <c r="E24" s="194"/>
      <c r="F24" s="194"/>
      <c r="G24" s="194"/>
      <c r="H24" s="194"/>
      <c r="I24" s="194"/>
      <c r="J24" s="194"/>
      <c r="K24" s="194"/>
      <c r="L24" s="194"/>
      <c r="M24" s="194"/>
      <c r="N24" s="194"/>
      <c r="O24" s="194"/>
      <c r="P24" s="194"/>
    </row>
    <row r="25" spans="1:16" x14ac:dyDescent="0.3">
      <c r="A25" s="103"/>
      <c r="B25" s="137"/>
      <c r="C25" s="160"/>
      <c r="D25" s="194"/>
      <c r="E25" s="194"/>
      <c r="F25" s="194"/>
      <c r="G25" s="194"/>
      <c r="H25" s="194"/>
      <c r="I25" s="194"/>
      <c r="J25" s="194"/>
      <c r="K25" s="194"/>
      <c r="L25" s="194"/>
      <c r="M25" s="194"/>
      <c r="N25" s="194"/>
      <c r="O25" s="194"/>
      <c r="P25" s="194"/>
    </row>
    <row r="26" spans="1:16" x14ac:dyDescent="0.3">
      <c r="A26" s="103"/>
      <c r="B26" s="137"/>
      <c r="C26" s="160"/>
      <c r="D26" s="194"/>
      <c r="E26" s="194"/>
      <c r="F26" s="194"/>
      <c r="G26" s="194"/>
      <c r="H26" s="194"/>
      <c r="I26" s="194"/>
      <c r="J26" s="194"/>
      <c r="K26" s="194"/>
      <c r="L26" s="194"/>
      <c r="M26" s="194"/>
      <c r="N26" s="194"/>
      <c r="O26" s="194"/>
      <c r="P26" s="194"/>
    </row>
    <row r="27" spans="1:16" x14ac:dyDescent="0.3">
      <c r="A27" s="103"/>
      <c r="B27" s="137"/>
      <c r="C27" s="160"/>
      <c r="D27" s="194"/>
      <c r="E27" s="194"/>
      <c r="F27" s="194"/>
      <c r="G27" s="194"/>
      <c r="H27" s="194"/>
      <c r="I27" s="194"/>
      <c r="J27" s="194"/>
      <c r="K27" s="194"/>
      <c r="L27" s="194"/>
      <c r="M27" s="194"/>
      <c r="N27" s="194"/>
      <c r="O27" s="194"/>
      <c r="P27" s="194"/>
    </row>
    <row r="28" spans="1:16" x14ac:dyDescent="0.3">
      <c r="A28" s="103"/>
      <c r="B28" s="137"/>
      <c r="C28" s="160"/>
      <c r="D28" s="194"/>
      <c r="E28" s="194"/>
      <c r="F28" s="194"/>
      <c r="G28" s="194"/>
      <c r="H28" s="194"/>
      <c r="I28" s="194"/>
      <c r="J28" s="194"/>
      <c r="K28" s="194"/>
      <c r="L28" s="194"/>
      <c r="M28" s="194"/>
      <c r="N28" s="194"/>
      <c r="O28" s="194"/>
      <c r="P28" s="194"/>
    </row>
    <row r="29" spans="1:16" x14ac:dyDescent="0.3">
      <c r="A29" s="103"/>
      <c r="B29" s="137"/>
      <c r="C29" s="160"/>
      <c r="D29" s="194"/>
      <c r="E29" s="194"/>
      <c r="F29" s="194"/>
      <c r="G29" s="194"/>
      <c r="H29" s="194"/>
      <c r="I29" s="194"/>
      <c r="J29" s="194"/>
      <c r="K29" s="194"/>
      <c r="L29" s="194"/>
      <c r="M29" s="194"/>
      <c r="N29" s="194"/>
      <c r="O29" s="194"/>
      <c r="P29" s="194"/>
    </row>
    <row r="30" spans="1:16" x14ac:dyDescent="0.3">
      <c r="A30" s="103"/>
      <c r="B30" s="137"/>
      <c r="C30" s="160"/>
      <c r="D30" s="194"/>
      <c r="E30" s="194"/>
      <c r="F30" s="194"/>
      <c r="G30" s="194"/>
      <c r="H30" s="194"/>
      <c r="I30" s="194"/>
      <c r="J30" s="194"/>
      <c r="K30" s="194"/>
      <c r="L30" s="194"/>
      <c r="M30" s="194"/>
      <c r="N30" s="194"/>
      <c r="O30" s="194"/>
      <c r="P30" s="194"/>
    </row>
    <row r="31" spans="1:16" x14ac:dyDescent="0.3">
      <c r="A31" s="114"/>
      <c r="B31" s="134"/>
      <c r="C31" s="171"/>
      <c r="D31" s="194"/>
      <c r="E31" s="194"/>
      <c r="F31" s="194"/>
      <c r="G31" s="194"/>
      <c r="H31" s="194"/>
      <c r="I31" s="194"/>
      <c r="J31" s="194"/>
      <c r="K31" s="194"/>
      <c r="L31" s="194"/>
      <c r="M31" s="194"/>
      <c r="N31" s="194"/>
      <c r="O31" s="194"/>
      <c r="P31" s="194"/>
    </row>
    <row r="32" spans="1:16" x14ac:dyDescent="0.3">
      <c r="A32" s="114"/>
      <c r="B32" s="135" t="s">
        <v>94</v>
      </c>
      <c r="C32" s="149">
        <v>396000</v>
      </c>
      <c r="D32" s="149"/>
      <c r="E32" s="149"/>
      <c r="F32" s="149"/>
      <c r="G32" s="149"/>
      <c r="H32" s="149"/>
      <c r="I32" s="149"/>
      <c r="J32" s="149"/>
      <c r="K32" s="149"/>
      <c r="L32" s="149"/>
      <c r="M32" s="149"/>
      <c r="N32" s="149"/>
      <c r="O32" s="149"/>
      <c r="P32" s="149"/>
    </row>
    <row r="33" spans="1:18" x14ac:dyDescent="0.3">
      <c r="A33" s="114"/>
      <c r="B33" s="136" t="s">
        <v>87</v>
      </c>
      <c r="C33" s="174"/>
      <c r="D33" s="194"/>
      <c r="E33" s="194"/>
      <c r="F33" s="194"/>
      <c r="G33" s="194"/>
      <c r="H33" s="194"/>
      <c r="I33" s="194"/>
      <c r="J33" s="194"/>
      <c r="K33" s="194"/>
      <c r="L33" s="194"/>
      <c r="M33" s="194"/>
      <c r="N33" s="194"/>
      <c r="O33" s="194"/>
      <c r="P33" s="194"/>
    </row>
    <row r="34" spans="1:18" x14ac:dyDescent="0.3">
      <c r="A34" s="114"/>
      <c r="B34" s="99" t="s">
        <v>204</v>
      </c>
      <c r="C34" s="160"/>
      <c r="D34" s="194"/>
      <c r="E34" s="194"/>
      <c r="F34" s="194"/>
      <c r="G34" s="194"/>
      <c r="H34" s="194"/>
      <c r="I34" s="194"/>
      <c r="J34" s="194"/>
      <c r="K34" s="194"/>
      <c r="L34" s="194"/>
      <c r="M34" s="194"/>
      <c r="N34" s="194"/>
      <c r="O34" s="194"/>
      <c r="P34" s="194"/>
    </row>
    <row r="35" spans="1:18" x14ac:dyDescent="0.3">
      <c r="A35" s="114"/>
      <c r="B35" s="134"/>
      <c r="C35" s="171"/>
      <c r="D35" s="194"/>
      <c r="E35" s="194"/>
      <c r="F35" s="194"/>
      <c r="G35" s="194"/>
      <c r="H35" s="194"/>
      <c r="I35" s="194"/>
      <c r="J35" s="194"/>
      <c r="K35" s="194"/>
      <c r="L35" s="194"/>
      <c r="M35" s="194"/>
      <c r="N35" s="194"/>
      <c r="O35" s="194"/>
      <c r="P35" s="194"/>
    </row>
    <row r="36" spans="1:18" ht="59.25" customHeight="1" x14ac:dyDescent="0.3">
      <c r="A36" s="114"/>
      <c r="B36" s="135" t="s">
        <v>198</v>
      </c>
      <c r="C36" s="149">
        <v>917900</v>
      </c>
      <c r="D36" s="149"/>
      <c r="E36" s="149"/>
      <c r="F36" s="149"/>
      <c r="G36" s="149"/>
      <c r="H36" s="149"/>
      <c r="I36" s="149"/>
      <c r="J36" s="149"/>
      <c r="K36" s="149"/>
      <c r="L36" s="149">
        <f>SUM(L38)</f>
        <v>351000</v>
      </c>
      <c r="M36" s="149">
        <f>SUM(M39)</f>
        <v>71900</v>
      </c>
      <c r="N36" s="149"/>
      <c r="O36" s="149"/>
      <c r="P36" s="203" t="s">
        <v>276</v>
      </c>
      <c r="R36" s="204"/>
    </row>
    <row r="37" spans="1:18" ht="37.5" x14ac:dyDescent="0.3">
      <c r="A37" s="114"/>
      <c r="B37" s="138" t="s">
        <v>250</v>
      </c>
      <c r="C37" s="174">
        <v>495000</v>
      </c>
      <c r="D37" s="194"/>
      <c r="E37" s="194"/>
      <c r="F37" s="194"/>
      <c r="G37" s="194"/>
      <c r="H37" s="194"/>
      <c r="I37" s="194"/>
      <c r="J37" s="194"/>
      <c r="K37" s="194"/>
      <c r="L37" s="194"/>
      <c r="M37" s="194"/>
      <c r="N37" s="194"/>
      <c r="O37" s="194"/>
      <c r="P37" s="194"/>
    </row>
    <row r="38" spans="1:18" x14ac:dyDescent="0.3">
      <c r="A38" s="114"/>
      <c r="B38" s="136" t="s">
        <v>249</v>
      </c>
      <c r="C38" s="160"/>
      <c r="D38" s="194"/>
      <c r="E38" s="194"/>
      <c r="F38" s="194"/>
      <c r="G38" s="194"/>
      <c r="H38" s="194"/>
      <c r="I38" s="194"/>
      <c r="J38" s="194"/>
      <c r="K38" s="194"/>
      <c r="L38" s="194">
        <v>351000</v>
      </c>
      <c r="M38" s="194"/>
      <c r="N38" s="194"/>
      <c r="O38" s="194"/>
      <c r="P38" s="194"/>
    </row>
    <row r="39" spans="1:18" x14ac:dyDescent="0.3">
      <c r="A39" s="114"/>
      <c r="B39" s="136" t="s">
        <v>242</v>
      </c>
      <c r="C39" s="160"/>
      <c r="D39" s="194"/>
      <c r="E39" s="194"/>
      <c r="F39" s="194"/>
      <c r="G39" s="194"/>
      <c r="H39" s="194"/>
      <c r="I39" s="194"/>
      <c r="J39" s="194"/>
      <c r="K39" s="194"/>
      <c r="L39" s="194"/>
      <c r="M39" s="194">
        <v>71900</v>
      </c>
      <c r="N39" s="194"/>
      <c r="O39" s="194"/>
      <c r="P39" s="194"/>
    </row>
    <row r="40" spans="1:18" x14ac:dyDescent="0.3">
      <c r="A40" s="114"/>
      <c r="B40" s="136"/>
      <c r="C40" s="160"/>
      <c r="D40" s="194"/>
      <c r="E40" s="194"/>
      <c r="F40" s="194"/>
      <c r="G40" s="194"/>
      <c r="H40" s="194"/>
      <c r="I40" s="194"/>
      <c r="J40" s="194"/>
      <c r="K40" s="194"/>
      <c r="L40" s="194"/>
      <c r="M40" s="194"/>
      <c r="N40" s="194"/>
      <c r="O40" s="194"/>
      <c r="P40" s="194"/>
    </row>
    <row r="41" spans="1:18" x14ac:dyDescent="0.3">
      <c r="A41" s="102"/>
      <c r="B41" s="99" t="s">
        <v>204</v>
      </c>
      <c r="C41" s="160"/>
      <c r="D41" s="194"/>
      <c r="E41" s="194"/>
      <c r="F41" s="194"/>
      <c r="G41" s="194"/>
      <c r="H41" s="194"/>
      <c r="I41" s="194"/>
      <c r="J41" s="194"/>
      <c r="K41" s="194"/>
      <c r="L41" s="194"/>
      <c r="M41" s="194"/>
      <c r="N41" s="194"/>
      <c r="O41" s="194"/>
      <c r="P41" s="194"/>
    </row>
    <row r="42" spans="1:18" x14ac:dyDescent="0.3">
      <c r="A42" s="103"/>
      <c r="B42" s="137" t="s">
        <v>205</v>
      </c>
      <c r="C42" s="160"/>
      <c r="D42" s="194"/>
      <c r="E42" s="194"/>
      <c r="F42" s="194"/>
      <c r="G42" s="194"/>
      <c r="H42" s="194"/>
      <c r="I42" s="194"/>
      <c r="J42" s="194"/>
      <c r="K42" s="194"/>
      <c r="L42" s="194"/>
      <c r="M42" s="194"/>
      <c r="N42" s="194"/>
      <c r="O42" s="194"/>
      <c r="P42" s="194"/>
    </row>
    <row r="43" spans="1:18" x14ac:dyDescent="0.3">
      <c r="A43" s="103"/>
      <c r="B43" s="137" t="s">
        <v>206</v>
      </c>
      <c r="C43" s="160"/>
      <c r="D43" s="194"/>
      <c r="E43" s="194"/>
      <c r="F43" s="194"/>
      <c r="G43" s="194"/>
      <c r="H43" s="194"/>
      <c r="I43" s="194"/>
      <c r="J43" s="194"/>
      <c r="K43" s="194"/>
      <c r="L43" s="194"/>
      <c r="M43" s="194"/>
      <c r="N43" s="194"/>
      <c r="O43" s="194"/>
      <c r="P43" s="194"/>
    </row>
    <row r="44" spans="1:18" x14ac:dyDescent="0.3">
      <c r="A44" s="103"/>
      <c r="B44" s="137" t="s">
        <v>207</v>
      </c>
      <c r="C44" s="160"/>
      <c r="D44" s="194"/>
      <c r="E44" s="194"/>
      <c r="F44" s="194"/>
      <c r="G44" s="194"/>
      <c r="H44" s="194"/>
      <c r="I44" s="194"/>
      <c r="J44" s="194"/>
      <c r="K44" s="194"/>
      <c r="L44" s="194"/>
      <c r="M44" s="194"/>
      <c r="N44" s="194"/>
      <c r="O44" s="194"/>
      <c r="P44" s="194"/>
    </row>
    <row r="45" spans="1:18" x14ac:dyDescent="0.3">
      <c r="A45" s="103"/>
      <c r="B45" s="137" t="s">
        <v>208</v>
      </c>
      <c r="C45" s="160"/>
      <c r="D45" s="194"/>
      <c r="E45" s="194"/>
      <c r="F45" s="194"/>
      <c r="G45" s="194"/>
      <c r="H45" s="194"/>
      <c r="I45" s="194"/>
      <c r="J45" s="194"/>
      <c r="K45" s="194"/>
      <c r="L45" s="194"/>
      <c r="M45" s="194"/>
      <c r="N45" s="194"/>
      <c r="O45" s="194"/>
      <c r="P45" s="194"/>
    </row>
    <row r="46" spans="1:18" x14ac:dyDescent="0.3">
      <c r="A46" s="103"/>
      <c r="B46" s="137" t="s">
        <v>209</v>
      </c>
      <c r="C46" s="160"/>
      <c r="D46" s="194"/>
      <c r="E46" s="194"/>
      <c r="F46" s="194"/>
      <c r="G46" s="194"/>
      <c r="H46" s="194"/>
      <c r="I46" s="194"/>
      <c r="J46" s="194"/>
      <c r="K46" s="194"/>
      <c r="L46" s="194"/>
      <c r="M46" s="194"/>
      <c r="N46" s="194"/>
      <c r="O46" s="194"/>
      <c r="P46" s="194"/>
    </row>
    <row r="47" spans="1:18" x14ac:dyDescent="0.3">
      <c r="A47" s="103"/>
      <c r="B47" s="137" t="s">
        <v>210</v>
      </c>
      <c r="C47" s="160"/>
      <c r="D47" s="194"/>
      <c r="E47" s="194"/>
      <c r="F47" s="194"/>
      <c r="G47" s="194"/>
      <c r="H47" s="194"/>
      <c r="I47" s="194"/>
      <c r="J47" s="194"/>
      <c r="K47" s="194"/>
      <c r="L47" s="194"/>
      <c r="M47" s="194"/>
      <c r="N47" s="194"/>
      <c r="O47" s="194"/>
      <c r="P47" s="194"/>
    </row>
    <row r="48" spans="1:18" x14ac:dyDescent="0.3">
      <c r="A48" s="103"/>
      <c r="B48" s="137" t="s">
        <v>211</v>
      </c>
      <c r="C48" s="160"/>
      <c r="D48" s="194"/>
      <c r="E48" s="194"/>
      <c r="F48" s="194"/>
      <c r="G48" s="194"/>
      <c r="H48" s="194"/>
      <c r="I48" s="194"/>
      <c r="J48" s="194"/>
      <c r="K48" s="194"/>
      <c r="L48" s="194"/>
      <c r="M48" s="194"/>
      <c r="N48" s="194"/>
      <c r="O48" s="194"/>
      <c r="P48" s="194"/>
    </row>
    <row r="49" spans="1:16" x14ac:dyDescent="0.3">
      <c r="A49" s="103"/>
      <c r="B49" s="137" t="s">
        <v>212</v>
      </c>
      <c r="C49" s="160"/>
      <c r="D49" s="194"/>
      <c r="E49" s="194"/>
      <c r="F49" s="194"/>
      <c r="G49" s="194"/>
      <c r="H49" s="194"/>
      <c r="I49" s="194"/>
      <c r="J49" s="194"/>
      <c r="K49" s="194"/>
      <c r="L49" s="194"/>
      <c r="M49" s="194"/>
      <c r="N49" s="194"/>
      <c r="O49" s="194"/>
      <c r="P49" s="194"/>
    </row>
    <row r="50" spans="1:16" x14ac:dyDescent="0.3">
      <c r="A50" s="103"/>
      <c r="B50" s="137" t="s">
        <v>213</v>
      </c>
      <c r="C50" s="160"/>
      <c r="D50" s="194"/>
      <c r="E50" s="194"/>
      <c r="F50" s="194"/>
      <c r="G50" s="194"/>
      <c r="H50" s="194"/>
      <c r="I50" s="194"/>
      <c r="J50" s="194"/>
      <c r="K50" s="194"/>
      <c r="L50" s="194"/>
      <c r="M50" s="194"/>
      <c r="N50" s="194"/>
      <c r="O50" s="194"/>
      <c r="P50" s="194"/>
    </row>
    <row r="51" spans="1:16" x14ac:dyDescent="0.3">
      <c r="A51" s="103"/>
      <c r="B51" s="137" t="s">
        <v>214</v>
      </c>
      <c r="C51" s="160"/>
      <c r="D51" s="194"/>
      <c r="E51" s="194"/>
      <c r="F51" s="194"/>
      <c r="G51" s="194"/>
      <c r="H51" s="194"/>
      <c r="I51" s="194"/>
      <c r="J51" s="194"/>
      <c r="K51" s="194"/>
      <c r="L51" s="194"/>
      <c r="M51" s="194"/>
      <c r="N51" s="194"/>
      <c r="O51" s="194"/>
      <c r="P51" s="194"/>
    </row>
    <row r="52" spans="1:16" x14ac:dyDescent="0.3">
      <c r="A52" s="121"/>
      <c r="B52" s="139"/>
      <c r="C52" s="171"/>
      <c r="D52" s="194"/>
      <c r="E52" s="194"/>
      <c r="F52" s="194"/>
      <c r="G52" s="194"/>
      <c r="H52" s="194"/>
      <c r="I52" s="194"/>
      <c r="J52" s="194"/>
      <c r="K52" s="194"/>
      <c r="L52" s="194"/>
      <c r="M52" s="194"/>
      <c r="N52" s="194"/>
      <c r="O52" s="194"/>
      <c r="P52" s="194"/>
    </row>
    <row r="53" spans="1:16" x14ac:dyDescent="0.3">
      <c r="A53" s="122">
        <v>2</v>
      </c>
      <c r="B53" s="140" t="s">
        <v>197</v>
      </c>
      <c r="C53" s="150">
        <v>2700000</v>
      </c>
      <c r="D53" s="150"/>
      <c r="E53" s="150"/>
      <c r="F53" s="150"/>
      <c r="G53" s="150"/>
      <c r="H53" s="150"/>
      <c r="I53" s="150">
        <f>SUM(I55)</f>
        <v>200000</v>
      </c>
      <c r="J53" s="150">
        <f>SUM(J54)</f>
        <v>300000</v>
      </c>
      <c r="K53" s="150">
        <f>SUM(K54)</f>
        <v>2200000</v>
      </c>
      <c r="L53" s="150"/>
      <c r="M53" s="150"/>
      <c r="N53" s="150"/>
      <c r="O53" s="150"/>
      <c r="P53" s="150"/>
    </row>
    <row r="54" spans="1:16" ht="37.5" x14ac:dyDescent="0.3">
      <c r="A54" s="119"/>
      <c r="B54" s="136" t="s">
        <v>96</v>
      </c>
      <c r="C54" s="174">
        <f>SUM(D54:P54)</f>
        <v>2500000</v>
      </c>
      <c r="D54" s="194"/>
      <c r="E54" s="194"/>
      <c r="F54" s="194"/>
      <c r="G54" s="194"/>
      <c r="H54" s="194"/>
      <c r="I54" s="194"/>
      <c r="J54" s="160">
        <v>300000</v>
      </c>
      <c r="K54" s="160">
        <v>2200000</v>
      </c>
      <c r="L54" s="194"/>
      <c r="M54" s="194"/>
      <c r="N54" s="194"/>
      <c r="O54" s="194"/>
      <c r="P54" s="194"/>
    </row>
    <row r="55" spans="1:16" ht="56.25" x14ac:dyDescent="0.3">
      <c r="A55" s="114"/>
      <c r="B55" s="133" t="s">
        <v>97</v>
      </c>
      <c r="C55" s="160">
        <v>200000</v>
      </c>
      <c r="D55" s="194"/>
      <c r="E55" s="194"/>
      <c r="F55" s="194"/>
      <c r="G55" s="194"/>
      <c r="H55" s="194"/>
      <c r="I55" s="160">
        <v>200000</v>
      </c>
      <c r="J55" s="194"/>
      <c r="K55" s="194"/>
      <c r="L55" s="194"/>
      <c r="M55" s="194"/>
      <c r="N55" s="194"/>
      <c r="O55" s="194"/>
      <c r="P55" s="194"/>
    </row>
    <row r="56" spans="1:16" x14ac:dyDescent="0.3">
      <c r="A56" s="121"/>
      <c r="B56" s="134"/>
      <c r="C56" s="160"/>
      <c r="D56" s="194"/>
      <c r="E56" s="194"/>
      <c r="F56" s="194"/>
      <c r="G56" s="194"/>
      <c r="H56" s="194"/>
      <c r="I56" s="194"/>
      <c r="J56" s="194"/>
      <c r="K56" s="194"/>
      <c r="L56" s="194"/>
      <c r="M56" s="194"/>
      <c r="N56" s="194"/>
      <c r="O56" s="194"/>
      <c r="P56" s="194"/>
    </row>
    <row r="57" spans="1:16" x14ac:dyDescent="0.3">
      <c r="A57" s="121"/>
      <c r="B57" s="134"/>
      <c r="C57" s="160"/>
      <c r="D57" s="194"/>
      <c r="E57" s="194"/>
      <c r="F57" s="194"/>
      <c r="G57" s="194"/>
      <c r="H57" s="194"/>
      <c r="I57" s="194"/>
      <c r="J57" s="194"/>
      <c r="K57" s="194"/>
      <c r="L57" s="194"/>
      <c r="M57" s="194"/>
      <c r="N57" s="194"/>
      <c r="O57" s="194"/>
      <c r="P57" s="194"/>
    </row>
    <row r="58" spans="1:16" x14ac:dyDescent="0.3">
      <c r="A58" s="121"/>
      <c r="B58" s="121"/>
      <c r="C58" s="171"/>
      <c r="D58" s="194"/>
      <c r="E58" s="194"/>
      <c r="F58" s="194"/>
      <c r="G58" s="194"/>
      <c r="H58" s="194"/>
      <c r="I58" s="194"/>
      <c r="J58" s="194"/>
      <c r="K58" s="194"/>
      <c r="L58" s="194"/>
      <c r="M58" s="194"/>
      <c r="N58" s="194"/>
      <c r="O58" s="194"/>
      <c r="P58" s="194"/>
    </row>
    <row r="59" spans="1:16" x14ac:dyDescent="0.3">
      <c r="A59" s="146">
        <v>3</v>
      </c>
      <c r="B59" s="147" t="s">
        <v>200</v>
      </c>
      <c r="C59" s="151">
        <f>SUM(C60,C64)</f>
        <v>5725900</v>
      </c>
      <c r="D59" s="151">
        <f t="shared" ref="D59:O59" si="2">SUM(D60,D64)</f>
        <v>0</v>
      </c>
      <c r="E59" s="151">
        <f t="shared" si="2"/>
        <v>0</v>
      </c>
      <c r="F59" s="151">
        <f t="shared" si="2"/>
        <v>0</v>
      </c>
      <c r="G59" s="151">
        <f t="shared" si="2"/>
        <v>0</v>
      </c>
      <c r="H59" s="151">
        <f t="shared" si="2"/>
        <v>0</v>
      </c>
      <c r="I59" s="151">
        <f t="shared" si="2"/>
        <v>0</v>
      </c>
      <c r="J59" s="151">
        <f t="shared" si="2"/>
        <v>0</v>
      </c>
      <c r="K59" s="151">
        <f t="shared" si="2"/>
        <v>0</v>
      </c>
      <c r="L59" s="151">
        <f t="shared" si="2"/>
        <v>0</v>
      </c>
      <c r="M59" s="151">
        <f t="shared" si="2"/>
        <v>0</v>
      </c>
      <c r="N59" s="151">
        <f t="shared" si="2"/>
        <v>0</v>
      </c>
      <c r="O59" s="151">
        <f t="shared" si="2"/>
        <v>0</v>
      </c>
      <c r="P59" s="151"/>
    </row>
    <row r="60" spans="1:16" ht="75" x14ac:dyDescent="0.3">
      <c r="A60" s="105"/>
      <c r="B60" s="123" t="s">
        <v>195</v>
      </c>
      <c r="C60" s="181">
        <v>136900</v>
      </c>
      <c r="D60" s="194"/>
      <c r="E60" s="194"/>
      <c r="F60" s="194"/>
      <c r="G60" s="194"/>
      <c r="H60" s="194"/>
      <c r="I60" s="194"/>
      <c r="J60" s="194"/>
      <c r="K60" s="194"/>
      <c r="L60" s="194"/>
      <c r="M60" s="194"/>
      <c r="N60" s="194"/>
      <c r="O60" s="194"/>
      <c r="P60" s="194"/>
    </row>
    <row r="61" spans="1:16" x14ac:dyDescent="0.3">
      <c r="A61" s="105"/>
      <c r="B61" s="123"/>
      <c r="C61" s="162"/>
      <c r="D61" s="194"/>
      <c r="E61" s="194"/>
      <c r="F61" s="194"/>
      <c r="G61" s="194"/>
      <c r="H61" s="194"/>
      <c r="I61" s="194"/>
      <c r="J61" s="194"/>
      <c r="K61" s="194"/>
      <c r="L61" s="194"/>
      <c r="M61" s="194"/>
      <c r="N61" s="194"/>
      <c r="O61" s="194"/>
      <c r="P61" s="194"/>
    </row>
    <row r="62" spans="1:16" x14ac:dyDescent="0.3">
      <c r="A62" s="105"/>
      <c r="B62" s="99" t="s">
        <v>204</v>
      </c>
      <c r="C62" s="162"/>
      <c r="D62" s="194"/>
      <c r="E62" s="194"/>
      <c r="F62" s="194"/>
      <c r="G62" s="194"/>
      <c r="H62" s="194"/>
      <c r="I62" s="194"/>
      <c r="J62" s="194"/>
      <c r="K62" s="194"/>
      <c r="L62" s="194"/>
      <c r="M62" s="194"/>
      <c r="N62" s="194"/>
      <c r="O62" s="194"/>
      <c r="P62" s="194"/>
    </row>
    <row r="63" spans="1:16" x14ac:dyDescent="0.3">
      <c r="A63" s="102"/>
      <c r="B63" s="99"/>
      <c r="C63" s="160"/>
      <c r="D63" s="194"/>
      <c r="E63" s="194"/>
      <c r="F63" s="194"/>
      <c r="G63" s="194"/>
      <c r="H63" s="194"/>
      <c r="I63" s="194"/>
      <c r="J63" s="194"/>
      <c r="K63" s="194"/>
      <c r="L63" s="194"/>
      <c r="M63" s="194"/>
      <c r="N63" s="194"/>
      <c r="O63" s="194"/>
      <c r="P63" s="194"/>
    </row>
    <row r="64" spans="1:16" x14ac:dyDescent="0.3">
      <c r="A64" s="103"/>
      <c r="B64" s="100" t="s">
        <v>226</v>
      </c>
      <c r="C64" s="162">
        <v>5589000</v>
      </c>
      <c r="D64" s="194"/>
      <c r="E64" s="194"/>
      <c r="F64" s="194"/>
      <c r="G64" s="194"/>
      <c r="H64" s="194"/>
      <c r="I64" s="194"/>
      <c r="J64" s="194"/>
      <c r="K64" s="194"/>
      <c r="L64" s="194"/>
      <c r="M64" s="194"/>
      <c r="N64" s="194"/>
      <c r="O64" s="194"/>
      <c r="P64" s="194"/>
    </row>
    <row r="65" spans="1:20" x14ac:dyDescent="0.3">
      <c r="A65" s="114"/>
      <c r="B65" s="99" t="s">
        <v>227</v>
      </c>
      <c r="C65" s="160"/>
      <c r="D65" s="194"/>
      <c r="E65" s="194"/>
      <c r="F65" s="194"/>
      <c r="G65" s="194"/>
      <c r="H65" s="194"/>
      <c r="I65" s="194"/>
      <c r="J65" s="194"/>
      <c r="K65" s="194"/>
      <c r="L65" s="194"/>
      <c r="M65" s="194"/>
      <c r="N65" s="194"/>
      <c r="O65" s="194"/>
      <c r="P65" s="194"/>
    </row>
    <row r="66" spans="1:20" x14ac:dyDescent="0.3">
      <c r="A66" s="103"/>
      <c r="B66" s="100"/>
      <c r="C66" s="162"/>
      <c r="D66" s="194"/>
      <c r="E66" s="194"/>
      <c r="F66" s="194"/>
      <c r="G66" s="194"/>
      <c r="H66" s="194"/>
      <c r="I66" s="194"/>
      <c r="J66" s="194"/>
      <c r="K66" s="194"/>
      <c r="L66" s="194"/>
      <c r="M66" s="194"/>
      <c r="N66" s="194"/>
      <c r="O66" s="194"/>
      <c r="P66" s="194"/>
    </row>
    <row r="67" spans="1:20" x14ac:dyDescent="0.3">
      <c r="A67" s="103"/>
      <c r="B67" s="103"/>
      <c r="C67" s="171"/>
      <c r="D67" s="194"/>
      <c r="E67" s="194"/>
      <c r="F67" s="194"/>
      <c r="G67" s="194"/>
      <c r="H67" s="194"/>
      <c r="I67" s="194"/>
      <c r="J67" s="194"/>
      <c r="K67" s="194"/>
      <c r="L67" s="194"/>
      <c r="M67" s="194"/>
      <c r="N67" s="194"/>
      <c r="O67" s="194"/>
      <c r="P67" s="194"/>
    </row>
    <row r="68" spans="1:20" ht="37.5" x14ac:dyDescent="0.3">
      <c r="A68" s="130">
        <v>4</v>
      </c>
      <c r="B68" s="127" t="s">
        <v>203</v>
      </c>
      <c r="C68" s="152">
        <f>1322500+445600</f>
        <v>1768100</v>
      </c>
      <c r="D68" s="152"/>
      <c r="E68" s="152"/>
      <c r="F68" s="152"/>
      <c r="G68" s="152"/>
      <c r="H68" s="152"/>
      <c r="I68" s="152"/>
      <c r="J68" s="152"/>
      <c r="K68" s="152"/>
      <c r="L68" s="152"/>
      <c r="M68" s="152"/>
      <c r="N68" s="152"/>
      <c r="O68" s="152"/>
      <c r="P68" s="152"/>
    </row>
    <row r="69" spans="1:20" x14ac:dyDescent="0.3">
      <c r="A69" s="124"/>
      <c r="B69" s="125" t="s">
        <v>113</v>
      </c>
      <c r="C69" s="199">
        <f>1322500+445600</f>
        <v>1768100</v>
      </c>
      <c r="D69" s="199"/>
      <c r="E69" s="199"/>
      <c r="F69" s="199"/>
      <c r="G69" s="199"/>
      <c r="H69" s="199"/>
      <c r="I69" s="199"/>
      <c r="J69" s="199"/>
      <c r="K69" s="199"/>
      <c r="L69" s="199"/>
      <c r="M69" s="199"/>
      <c r="N69" s="199"/>
      <c r="O69" s="199"/>
      <c r="P69" s="199"/>
    </row>
    <row r="70" spans="1:20" x14ac:dyDescent="0.3">
      <c r="A70" s="115"/>
      <c r="B70" s="97" t="s">
        <v>114</v>
      </c>
      <c r="C70" s="160"/>
      <c r="D70" s="194"/>
      <c r="E70" s="194"/>
      <c r="F70" s="194"/>
      <c r="G70" s="194"/>
      <c r="H70" s="194"/>
      <c r="I70" s="194"/>
      <c r="J70" s="194"/>
      <c r="K70" s="194"/>
      <c r="L70" s="194"/>
      <c r="M70" s="194"/>
      <c r="N70" s="194"/>
      <c r="O70" s="194"/>
      <c r="P70" s="194"/>
    </row>
    <row r="71" spans="1:20" x14ac:dyDescent="0.3">
      <c r="A71" s="102"/>
      <c r="B71" s="98" t="s">
        <v>115</v>
      </c>
      <c r="C71" s="160"/>
      <c r="D71" s="194"/>
      <c r="E71" s="194"/>
      <c r="F71" s="194"/>
      <c r="G71" s="194"/>
      <c r="H71" s="194"/>
      <c r="I71" s="194"/>
      <c r="J71" s="194"/>
      <c r="K71" s="194"/>
      <c r="L71" s="194"/>
      <c r="M71" s="194"/>
      <c r="N71" s="194"/>
      <c r="O71" s="194"/>
      <c r="P71" s="194"/>
    </row>
    <row r="72" spans="1:20" x14ac:dyDescent="0.3">
      <c r="A72" s="102"/>
      <c r="B72" s="99" t="s">
        <v>116</v>
      </c>
      <c r="C72" s="160"/>
      <c r="D72" s="194"/>
      <c r="E72" s="194"/>
      <c r="F72" s="194"/>
      <c r="G72" s="194"/>
      <c r="H72" s="194"/>
      <c r="I72" s="194"/>
      <c r="J72" s="194"/>
      <c r="K72" s="194"/>
      <c r="L72" s="194"/>
      <c r="M72" s="194"/>
      <c r="N72" s="194"/>
      <c r="O72" s="194"/>
      <c r="P72" s="194"/>
    </row>
    <row r="73" spans="1:20" x14ac:dyDescent="0.3">
      <c r="A73" s="102"/>
      <c r="B73" s="98" t="s">
        <v>117</v>
      </c>
      <c r="C73" s="160"/>
      <c r="D73" s="194"/>
      <c r="E73" s="194"/>
      <c r="F73" s="194"/>
      <c r="G73" s="194"/>
      <c r="H73" s="194"/>
      <c r="I73" s="194"/>
      <c r="J73" s="194"/>
      <c r="K73" s="194"/>
      <c r="L73" s="194"/>
      <c r="M73" s="194"/>
      <c r="N73" s="194"/>
      <c r="O73" s="194"/>
      <c r="P73" s="194"/>
    </row>
    <row r="74" spans="1:20" x14ac:dyDescent="0.3">
      <c r="A74" s="102"/>
      <c r="B74" s="98"/>
      <c r="C74" s="160"/>
      <c r="D74" s="194"/>
      <c r="E74" s="194"/>
      <c r="F74" s="194"/>
      <c r="G74" s="194"/>
      <c r="H74" s="194"/>
      <c r="I74" s="194"/>
      <c r="J74" s="194"/>
      <c r="K74" s="194"/>
      <c r="L74" s="194"/>
      <c r="M74" s="194"/>
      <c r="N74" s="194"/>
      <c r="O74" s="194"/>
      <c r="P74" s="194"/>
    </row>
    <row r="75" spans="1:20" ht="37.5" x14ac:dyDescent="0.3">
      <c r="A75" s="102"/>
      <c r="B75" s="99" t="s">
        <v>118</v>
      </c>
      <c r="C75" s="160"/>
      <c r="D75" s="194"/>
      <c r="E75" s="194"/>
      <c r="F75" s="194"/>
      <c r="G75" s="194"/>
      <c r="H75" s="194"/>
      <c r="I75" s="194"/>
      <c r="J75" s="194"/>
      <c r="K75" s="194"/>
      <c r="L75" s="194"/>
      <c r="M75" s="194"/>
      <c r="N75" s="194"/>
      <c r="O75" s="194"/>
      <c r="P75" s="194"/>
    </row>
    <row r="76" spans="1:20" x14ac:dyDescent="0.3">
      <c r="A76" s="103"/>
      <c r="B76" s="100"/>
      <c r="C76" s="171"/>
      <c r="D76" s="194"/>
      <c r="E76" s="194"/>
      <c r="F76" s="194"/>
      <c r="G76" s="194"/>
      <c r="H76" s="194"/>
      <c r="I76" s="194"/>
      <c r="J76" s="194"/>
      <c r="K76" s="194"/>
      <c r="L76" s="194"/>
      <c r="M76" s="194"/>
      <c r="N76" s="194"/>
      <c r="O76" s="194"/>
      <c r="P76" s="194"/>
    </row>
    <row r="77" spans="1:20" x14ac:dyDescent="0.3">
      <c r="A77" s="126">
        <v>5</v>
      </c>
      <c r="B77" s="127" t="s">
        <v>202</v>
      </c>
      <c r="C77" s="153">
        <f>C78+C105+C124+C141</f>
        <v>868100</v>
      </c>
      <c r="D77" s="153">
        <f t="shared" ref="D77" si="3">SUM(D68,D76,D105,D124,D141)</f>
        <v>0</v>
      </c>
      <c r="E77" s="153">
        <f t="shared" ref="E77:O77" si="4">E78+E105+E124+E141</f>
        <v>51200</v>
      </c>
      <c r="F77" s="153">
        <f t="shared" si="4"/>
        <v>185700</v>
      </c>
      <c r="G77" s="153">
        <f t="shared" si="4"/>
        <v>366400</v>
      </c>
      <c r="H77" s="153">
        <f t="shared" si="4"/>
        <v>119150</v>
      </c>
      <c r="I77" s="153">
        <f t="shared" si="4"/>
        <v>25650</v>
      </c>
      <c r="J77" s="153">
        <f t="shared" si="4"/>
        <v>0</v>
      </c>
      <c r="K77" s="153">
        <f t="shared" si="4"/>
        <v>0</v>
      </c>
      <c r="L77" s="153">
        <f t="shared" si="4"/>
        <v>60000</v>
      </c>
      <c r="M77" s="153">
        <f t="shared" si="4"/>
        <v>0</v>
      </c>
      <c r="N77" s="153">
        <f t="shared" si="4"/>
        <v>0</v>
      </c>
      <c r="O77" s="153">
        <f t="shared" si="4"/>
        <v>60000</v>
      </c>
      <c r="P77" s="153"/>
      <c r="Q77" s="204"/>
    </row>
    <row r="78" spans="1:20" x14ac:dyDescent="0.3">
      <c r="A78" s="124"/>
      <c r="B78" s="125" t="s">
        <v>216</v>
      </c>
      <c r="C78" s="199">
        <v>227100</v>
      </c>
      <c r="D78" s="199"/>
      <c r="E78" s="199">
        <f>SUM(E79:E87)</f>
        <v>51200</v>
      </c>
      <c r="F78" s="199">
        <f>SUM(F79:F87)</f>
        <v>0</v>
      </c>
      <c r="G78" s="199">
        <f>SUM(G79:G87)</f>
        <v>100100</v>
      </c>
      <c r="H78" s="199">
        <f>SUM(H79:H87)</f>
        <v>50150</v>
      </c>
      <c r="I78" s="199">
        <f>SUM(I79:I87)</f>
        <v>25650</v>
      </c>
      <c r="J78" s="199"/>
      <c r="K78" s="199"/>
      <c r="L78" s="199"/>
      <c r="M78" s="199"/>
      <c r="N78" s="199"/>
      <c r="O78" s="199"/>
      <c r="P78" s="199"/>
      <c r="Q78" s="204"/>
      <c r="T78" s="204"/>
    </row>
    <row r="79" spans="1:20" x14ac:dyDescent="0.3">
      <c r="A79" s="115"/>
      <c r="B79" s="102" t="s">
        <v>119</v>
      </c>
      <c r="C79" s="160"/>
      <c r="D79" s="194"/>
      <c r="E79" s="194">
        <v>25550</v>
      </c>
      <c r="F79" s="194"/>
      <c r="G79" s="194"/>
      <c r="H79" s="194">
        <v>24500</v>
      </c>
      <c r="I79" s="194"/>
      <c r="J79" s="194"/>
      <c r="K79" s="194"/>
      <c r="L79" s="194"/>
      <c r="M79" s="194"/>
      <c r="N79" s="194"/>
      <c r="O79" s="194"/>
      <c r="P79" s="194"/>
    </row>
    <row r="80" spans="1:20" x14ac:dyDescent="0.3">
      <c r="A80" s="115"/>
      <c r="B80" s="102" t="s">
        <v>120</v>
      </c>
      <c r="C80" s="160"/>
      <c r="D80" s="194"/>
      <c r="E80" s="194"/>
      <c r="F80" s="194"/>
      <c r="G80" s="194"/>
      <c r="H80" s="194"/>
      <c r="I80" s="194"/>
      <c r="J80" s="194"/>
      <c r="K80" s="194"/>
      <c r="L80" s="194"/>
      <c r="M80" s="194"/>
      <c r="N80" s="194"/>
      <c r="O80" s="194"/>
      <c r="P80" s="194"/>
    </row>
    <row r="81" spans="1:16" x14ac:dyDescent="0.3">
      <c r="A81" s="115"/>
      <c r="B81" s="102" t="s">
        <v>121</v>
      </c>
      <c r="C81" s="160"/>
      <c r="D81" s="194"/>
      <c r="E81" s="194"/>
      <c r="F81" s="194"/>
      <c r="G81" s="194"/>
      <c r="H81" s="194"/>
      <c r="I81" s="194"/>
      <c r="J81" s="194"/>
      <c r="K81" s="194"/>
      <c r="L81" s="194"/>
      <c r="M81" s="194"/>
      <c r="N81" s="194"/>
      <c r="O81" s="194"/>
      <c r="P81" s="194"/>
    </row>
    <row r="82" spans="1:16" x14ac:dyDescent="0.3">
      <c r="A82" s="115"/>
      <c r="B82" s="102" t="s">
        <v>122</v>
      </c>
      <c r="C82" s="160"/>
      <c r="D82" s="194"/>
      <c r="E82" s="194">
        <v>21850</v>
      </c>
      <c r="F82" s="194"/>
      <c r="G82" s="194"/>
      <c r="H82" s="194">
        <v>21850</v>
      </c>
      <c r="I82" s="194">
        <v>21850</v>
      </c>
      <c r="J82" s="194"/>
      <c r="K82" s="194"/>
      <c r="L82" s="194"/>
      <c r="M82" s="194"/>
      <c r="N82" s="194"/>
      <c r="O82" s="194"/>
      <c r="P82" s="194"/>
    </row>
    <row r="83" spans="1:16" x14ac:dyDescent="0.3">
      <c r="A83" s="115"/>
      <c r="B83" s="102" t="s">
        <v>123</v>
      </c>
      <c r="C83" s="160"/>
      <c r="D83" s="194"/>
      <c r="E83" s="194"/>
      <c r="F83" s="194"/>
      <c r="G83" s="194"/>
      <c r="H83" s="194"/>
      <c r="I83" s="194"/>
      <c r="J83" s="194"/>
      <c r="K83" s="194"/>
      <c r="L83" s="194"/>
      <c r="M83" s="194"/>
      <c r="N83" s="194"/>
      <c r="O83" s="194"/>
      <c r="P83" s="194"/>
    </row>
    <row r="84" spans="1:16" x14ac:dyDescent="0.3">
      <c r="A84" s="115"/>
      <c r="B84" s="102" t="s">
        <v>124</v>
      </c>
      <c r="C84" s="160"/>
      <c r="D84" s="194"/>
      <c r="E84" s="194">
        <v>3800</v>
      </c>
      <c r="F84" s="194"/>
      <c r="G84" s="194"/>
      <c r="H84" s="194">
        <v>3800</v>
      </c>
      <c r="I84" s="194">
        <v>3800</v>
      </c>
      <c r="J84" s="194"/>
      <c r="K84" s="194"/>
      <c r="L84" s="194"/>
      <c r="M84" s="194"/>
      <c r="N84" s="194"/>
      <c r="O84" s="194"/>
      <c r="P84" s="194"/>
    </row>
    <row r="85" spans="1:16" x14ac:dyDescent="0.3">
      <c r="A85" s="115"/>
      <c r="B85" s="102" t="s">
        <v>125</v>
      </c>
      <c r="C85" s="160"/>
      <c r="D85" s="194"/>
      <c r="E85" s="194"/>
      <c r="F85" s="194"/>
      <c r="G85" s="194"/>
      <c r="H85" s="194"/>
      <c r="I85" s="194"/>
      <c r="J85" s="194"/>
      <c r="K85" s="194"/>
      <c r="L85" s="194"/>
      <c r="M85" s="194"/>
      <c r="N85" s="194"/>
      <c r="O85" s="194"/>
      <c r="P85" s="194"/>
    </row>
    <row r="86" spans="1:16" x14ac:dyDescent="0.3">
      <c r="A86" s="115"/>
      <c r="B86" s="102" t="s">
        <v>126</v>
      </c>
      <c r="C86" s="160"/>
      <c r="D86" s="194"/>
      <c r="E86" s="194"/>
      <c r="F86" s="194"/>
      <c r="G86" s="194">
        <v>100100</v>
      </c>
      <c r="H86" s="194"/>
      <c r="I86" s="194"/>
      <c r="J86" s="194"/>
      <c r="K86" s="194"/>
      <c r="L86" s="194"/>
      <c r="M86" s="194"/>
      <c r="N86" s="194"/>
      <c r="O86" s="194"/>
      <c r="P86" s="194"/>
    </row>
    <row r="87" spans="1:16" x14ac:dyDescent="0.3">
      <c r="A87" s="115"/>
      <c r="B87" s="102"/>
      <c r="C87" s="160"/>
      <c r="D87" s="194"/>
      <c r="E87" s="194"/>
      <c r="F87" s="194"/>
      <c r="G87" s="194"/>
      <c r="H87" s="194"/>
      <c r="I87" s="194"/>
      <c r="J87" s="194"/>
      <c r="K87" s="194"/>
      <c r="L87" s="194"/>
      <c r="M87" s="194"/>
      <c r="N87" s="194"/>
      <c r="O87" s="194"/>
      <c r="P87" s="194"/>
    </row>
    <row r="88" spans="1:16" x14ac:dyDescent="0.3">
      <c r="A88" s="115"/>
      <c r="B88" s="99" t="s">
        <v>127</v>
      </c>
      <c r="C88" s="160"/>
      <c r="D88" s="194"/>
      <c r="E88" s="194"/>
      <c r="F88" s="194"/>
      <c r="G88" s="194"/>
      <c r="H88" s="194"/>
      <c r="I88" s="194"/>
      <c r="J88" s="194"/>
      <c r="K88" s="194"/>
      <c r="L88" s="194"/>
      <c r="M88" s="194"/>
      <c r="N88" s="194"/>
      <c r="O88" s="194"/>
      <c r="P88" s="194"/>
    </row>
    <row r="89" spans="1:16" x14ac:dyDescent="0.3">
      <c r="A89" s="115"/>
      <c r="B89" s="98" t="s">
        <v>128</v>
      </c>
      <c r="C89" s="160"/>
      <c r="D89" s="194"/>
      <c r="E89" s="194"/>
      <c r="F89" s="194"/>
      <c r="G89" s="194"/>
      <c r="H89" s="194"/>
      <c r="I89" s="194"/>
      <c r="J89" s="194"/>
      <c r="K89" s="194"/>
      <c r="L89" s="194"/>
      <c r="M89" s="194"/>
      <c r="N89" s="194"/>
      <c r="O89" s="194"/>
      <c r="P89" s="194"/>
    </row>
    <row r="90" spans="1:16" x14ac:dyDescent="0.3">
      <c r="A90" s="115"/>
      <c r="B90" s="98" t="s">
        <v>129</v>
      </c>
      <c r="C90" s="160"/>
      <c r="D90" s="194"/>
      <c r="E90" s="194"/>
      <c r="F90" s="194"/>
      <c r="G90" s="194"/>
      <c r="H90" s="194"/>
      <c r="I90" s="194"/>
      <c r="J90" s="194"/>
      <c r="K90" s="194"/>
      <c r="L90" s="194"/>
      <c r="M90" s="194"/>
      <c r="N90" s="194"/>
      <c r="O90" s="194"/>
      <c r="P90" s="194"/>
    </row>
    <row r="91" spans="1:16" x14ac:dyDescent="0.3">
      <c r="A91" s="115"/>
      <c r="B91" s="98" t="s">
        <v>130</v>
      </c>
      <c r="C91" s="160"/>
      <c r="D91" s="194"/>
      <c r="E91" s="194"/>
      <c r="F91" s="194"/>
      <c r="G91" s="194"/>
      <c r="H91" s="194"/>
      <c r="I91" s="194"/>
      <c r="J91" s="194"/>
      <c r="K91" s="194"/>
      <c r="L91" s="194"/>
      <c r="M91" s="194"/>
      <c r="N91" s="194"/>
      <c r="O91" s="194"/>
      <c r="P91" s="194"/>
    </row>
    <row r="92" spans="1:16" x14ac:dyDescent="0.3">
      <c r="A92" s="115"/>
      <c r="B92" s="98" t="s">
        <v>131</v>
      </c>
      <c r="C92" s="160"/>
      <c r="D92" s="194"/>
      <c r="E92" s="194"/>
      <c r="F92" s="194"/>
      <c r="G92" s="194"/>
      <c r="H92" s="194"/>
      <c r="I92" s="194"/>
      <c r="J92" s="194"/>
      <c r="K92" s="194"/>
      <c r="L92" s="194"/>
      <c r="M92" s="194"/>
      <c r="N92" s="194"/>
      <c r="O92" s="194"/>
      <c r="P92" s="194"/>
    </row>
    <row r="93" spans="1:16" x14ac:dyDescent="0.3">
      <c r="A93" s="115"/>
      <c r="B93" s="98" t="s">
        <v>132</v>
      </c>
      <c r="C93" s="160"/>
      <c r="D93" s="194"/>
      <c r="E93" s="194"/>
      <c r="F93" s="194"/>
      <c r="G93" s="194"/>
      <c r="H93" s="194"/>
      <c r="I93" s="194"/>
      <c r="J93" s="194"/>
      <c r="K93" s="194"/>
      <c r="L93" s="194"/>
      <c r="M93" s="194"/>
      <c r="N93" s="194"/>
      <c r="O93" s="194"/>
      <c r="P93" s="194"/>
    </row>
    <row r="94" spans="1:16" x14ac:dyDescent="0.3">
      <c r="A94" s="115"/>
      <c r="B94" s="98" t="s">
        <v>133</v>
      </c>
      <c r="C94" s="160"/>
      <c r="D94" s="194"/>
      <c r="E94" s="194"/>
      <c r="F94" s="194"/>
      <c r="G94" s="194"/>
      <c r="H94" s="194"/>
      <c r="I94" s="194"/>
      <c r="J94" s="194"/>
      <c r="K94" s="194"/>
      <c r="L94" s="194"/>
      <c r="M94" s="194"/>
      <c r="N94" s="194"/>
      <c r="O94" s="194"/>
      <c r="P94" s="194"/>
    </row>
    <row r="95" spans="1:16" x14ac:dyDescent="0.3">
      <c r="A95" s="115"/>
      <c r="B95" s="98" t="s">
        <v>134</v>
      </c>
      <c r="C95" s="160"/>
      <c r="D95" s="194"/>
      <c r="E95" s="194"/>
      <c r="F95" s="194"/>
      <c r="G95" s="194"/>
      <c r="H95" s="194"/>
      <c r="I95" s="194"/>
      <c r="J95" s="194"/>
      <c r="K95" s="194"/>
      <c r="L95" s="194"/>
      <c r="M95" s="194"/>
      <c r="N95" s="194"/>
      <c r="O95" s="194"/>
      <c r="P95" s="194"/>
    </row>
    <row r="96" spans="1:16" x14ac:dyDescent="0.3">
      <c r="A96" s="115"/>
      <c r="B96" s="98" t="s">
        <v>135</v>
      </c>
      <c r="C96" s="160"/>
      <c r="D96" s="194"/>
      <c r="E96" s="194"/>
      <c r="F96" s="194"/>
      <c r="G96" s="194"/>
      <c r="H96" s="194"/>
      <c r="I96" s="194"/>
      <c r="J96" s="194"/>
      <c r="K96" s="194"/>
      <c r="L96" s="194"/>
      <c r="M96" s="194"/>
      <c r="N96" s="194"/>
      <c r="O96" s="194"/>
      <c r="P96" s="194"/>
    </row>
    <row r="97" spans="1:17" x14ac:dyDescent="0.3">
      <c r="A97" s="115"/>
      <c r="B97" s="98" t="s">
        <v>136</v>
      </c>
      <c r="C97" s="160"/>
      <c r="D97" s="194"/>
      <c r="E97" s="194"/>
      <c r="F97" s="194"/>
      <c r="G97" s="194"/>
      <c r="H97" s="194"/>
      <c r="I97" s="194"/>
      <c r="J97" s="194"/>
      <c r="K97" s="194"/>
      <c r="L97" s="194"/>
      <c r="M97" s="194"/>
      <c r="N97" s="194"/>
      <c r="O97" s="194"/>
      <c r="P97" s="194"/>
    </row>
    <row r="98" spans="1:17" x14ac:dyDescent="0.3">
      <c r="A98" s="115"/>
      <c r="B98" s="98" t="s">
        <v>137</v>
      </c>
      <c r="C98" s="160"/>
      <c r="D98" s="194"/>
      <c r="E98" s="194"/>
      <c r="F98" s="194"/>
      <c r="G98" s="194"/>
      <c r="H98" s="194"/>
      <c r="I98" s="194"/>
      <c r="J98" s="194"/>
      <c r="K98" s="194"/>
      <c r="L98" s="194"/>
      <c r="M98" s="194"/>
      <c r="N98" s="194"/>
      <c r="O98" s="194"/>
      <c r="P98" s="194"/>
    </row>
    <row r="99" spans="1:17" x14ac:dyDescent="0.3">
      <c r="A99" s="115"/>
      <c r="B99" s="98" t="s">
        <v>138</v>
      </c>
      <c r="C99" s="160"/>
      <c r="D99" s="194"/>
      <c r="E99" s="194"/>
      <c r="F99" s="194"/>
      <c r="G99" s="194"/>
      <c r="H99" s="194"/>
      <c r="I99" s="194"/>
      <c r="J99" s="194"/>
      <c r="K99" s="194"/>
      <c r="L99" s="194"/>
      <c r="M99" s="194"/>
      <c r="N99" s="194"/>
      <c r="O99" s="194"/>
      <c r="P99" s="194"/>
    </row>
    <row r="100" spans="1:17" x14ac:dyDescent="0.3">
      <c r="A100" s="115"/>
      <c r="B100" s="98" t="s">
        <v>139</v>
      </c>
      <c r="C100" s="160"/>
      <c r="D100" s="194"/>
      <c r="E100" s="194"/>
      <c r="F100" s="194"/>
      <c r="G100" s="194"/>
      <c r="H100" s="194"/>
      <c r="I100" s="194"/>
      <c r="J100" s="194"/>
      <c r="K100" s="194"/>
      <c r="L100" s="194"/>
      <c r="M100" s="194"/>
      <c r="N100" s="194"/>
      <c r="O100" s="194"/>
      <c r="P100" s="194"/>
    </row>
    <row r="101" spans="1:17" x14ac:dyDescent="0.3">
      <c r="A101" s="115"/>
      <c r="B101" s="98" t="s">
        <v>140</v>
      </c>
      <c r="C101" s="160"/>
      <c r="D101" s="194"/>
      <c r="E101" s="194"/>
      <c r="F101" s="194"/>
      <c r="G101" s="194"/>
      <c r="H101" s="194"/>
      <c r="I101" s="194"/>
      <c r="J101" s="194"/>
      <c r="K101" s="194"/>
      <c r="L101" s="194"/>
      <c r="M101" s="194"/>
      <c r="N101" s="194"/>
      <c r="O101" s="194"/>
      <c r="P101" s="194"/>
    </row>
    <row r="102" spans="1:17" x14ac:dyDescent="0.3">
      <c r="A102" s="115"/>
      <c r="B102" s="98" t="s">
        <v>141</v>
      </c>
      <c r="C102" s="160"/>
      <c r="D102" s="194"/>
      <c r="E102" s="194"/>
      <c r="F102" s="194"/>
      <c r="G102" s="194"/>
      <c r="H102" s="194"/>
      <c r="I102" s="194"/>
      <c r="J102" s="194"/>
      <c r="K102" s="194"/>
      <c r="L102" s="194"/>
      <c r="M102" s="194"/>
      <c r="N102" s="194"/>
      <c r="O102" s="194"/>
      <c r="P102" s="194"/>
    </row>
    <row r="103" spans="1:17" x14ac:dyDescent="0.3">
      <c r="A103" s="115"/>
      <c r="B103" s="98" t="s">
        <v>142</v>
      </c>
      <c r="C103" s="160"/>
      <c r="D103" s="194"/>
      <c r="E103" s="194"/>
      <c r="F103" s="194"/>
      <c r="G103" s="194"/>
      <c r="H103" s="194"/>
      <c r="I103" s="194"/>
      <c r="J103" s="194"/>
      <c r="K103" s="194"/>
      <c r="L103" s="194"/>
      <c r="M103" s="194"/>
      <c r="N103" s="194"/>
      <c r="O103" s="194"/>
      <c r="P103" s="194"/>
    </row>
    <row r="104" spans="1:17" x14ac:dyDescent="0.3">
      <c r="A104" s="115"/>
      <c r="B104" s="98"/>
      <c r="C104" s="160"/>
      <c r="D104" s="194"/>
      <c r="E104" s="194"/>
      <c r="F104" s="194"/>
      <c r="G104" s="194"/>
      <c r="H104" s="194"/>
      <c r="I104" s="194"/>
      <c r="J104" s="194"/>
      <c r="K104" s="194"/>
      <c r="L104" s="194"/>
      <c r="M104" s="194"/>
      <c r="N104" s="194"/>
      <c r="O104" s="194"/>
      <c r="P104" s="194"/>
    </row>
    <row r="105" spans="1:17" x14ac:dyDescent="0.3">
      <c r="A105" s="115"/>
      <c r="B105" s="116" t="s">
        <v>217</v>
      </c>
      <c r="C105" s="198">
        <v>216700</v>
      </c>
      <c r="D105" s="116"/>
      <c r="E105" s="116"/>
      <c r="F105" s="201">
        <f>F106+F109</f>
        <v>154000</v>
      </c>
      <c r="G105" s="201">
        <f>G106</f>
        <v>62700</v>
      </c>
      <c r="H105" s="116"/>
      <c r="I105" s="116"/>
      <c r="J105" s="116"/>
      <c r="K105" s="116"/>
      <c r="L105" s="116"/>
      <c r="M105" s="116"/>
      <c r="N105" s="116"/>
      <c r="O105" s="116"/>
      <c r="P105" s="116"/>
      <c r="Q105" s="204"/>
    </row>
    <row r="106" spans="1:17" x14ac:dyDescent="0.3">
      <c r="A106" s="115"/>
      <c r="B106" s="104" t="s">
        <v>143</v>
      </c>
      <c r="C106" s="160"/>
      <c r="D106" s="194"/>
      <c r="E106" s="194"/>
      <c r="F106" s="194">
        <v>92400</v>
      </c>
      <c r="G106" s="194">
        <v>62700</v>
      </c>
      <c r="H106" s="194"/>
      <c r="I106" s="194"/>
      <c r="J106" s="194"/>
      <c r="K106" s="194"/>
      <c r="L106" s="194"/>
      <c r="M106" s="194"/>
      <c r="N106" s="194"/>
      <c r="O106" s="194"/>
      <c r="P106" s="194"/>
    </row>
    <row r="107" spans="1:17" x14ac:dyDescent="0.3">
      <c r="A107" s="115"/>
      <c r="B107" s="104" t="s">
        <v>144</v>
      </c>
      <c r="C107" s="160"/>
      <c r="D107" s="194"/>
      <c r="E107" s="194"/>
      <c r="F107" s="194"/>
      <c r="G107" s="194"/>
      <c r="H107" s="194"/>
      <c r="I107" s="194"/>
      <c r="J107" s="194"/>
      <c r="K107" s="194"/>
      <c r="L107" s="194"/>
      <c r="M107" s="194"/>
      <c r="N107" s="194"/>
      <c r="O107" s="194"/>
      <c r="P107" s="194"/>
    </row>
    <row r="108" spans="1:17" x14ac:dyDescent="0.3">
      <c r="A108" s="115"/>
      <c r="B108" s="102" t="s">
        <v>145</v>
      </c>
      <c r="C108" s="160"/>
      <c r="D108" s="194"/>
      <c r="E108" s="194"/>
      <c r="F108" s="194"/>
      <c r="G108" s="194"/>
      <c r="H108" s="194"/>
      <c r="I108" s="194"/>
      <c r="J108" s="194"/>
      <c r="K108" s="194"/>
      <c r="L108" s="194"/>
      <c r="M108" s="194"/>
      <c r="N108" s="194"/>
      <c r="O108" s="194"/>
      <c r="P108" s="194"/>
    </row>
    <row r="109" spans="1:17" x14ac:dyDescent="0.3">
      <c r="A109" s="115"/>
      <c r="B109" s="102" t="s">
        <v>146</v>
      </c>
      <c r="C109" s="160"/>
      <c r="D109" s="194"/>
      <c r="E109" s="194"/>
      <c r="F109" s="194">
        <v>61600</v>
      </c>
      <c r="G109" s="194"/>
      <c r="H109" s="194"/>
      <c r="I109" s="194"/>
      <c r="J109" s="194"/>
      <c r="K109" s="194"/>
      <c r="L109" s="194"/>
      <c r="M109" s="194"/>
      <c r="N109" s="194"/>
      <c r="O109" s="194"/>
      <c r="P109" s="194"/>
    </row>
    <row r="110" spans="1:17" x14ac:dyDescent="0.3">
      <c r="A110" s="115"/>
      <c r="B110" s="102"/>
      <c r="C110" s="160"/>
      <c r="D110" s="194"/>
      <c r="E110" s="194"/>
      <c r="F110" s="194"/>
      <c r="G110" s="194"/>
      <c r="H110" s="194"/>
      <c r="I110" s="194"/>
      <c r="J110" s="194"/>
      <c r="K110" s="194"/>
      <c r="L110" s="194"/>
      <c r="M110" s="194"/>
      <c r="N110" s="194"/>
      <c r="O110" s="194"/>
      <c r="P110" s="194"/>
    </row>
    <row r="111" spans="1:17" x14ac:dyDescent="0.3">
      <c r="A111" s="115"/>
      <c r="B111" s="102" t="s">
        <v>147</v>
      </c>
      <c r="C111" s="160"/>
      <c r="D111" s="194"/>
      <c r="E111" s="194"/>
      <c r="F111" s="194"/>
      <c r="G111" s="194"/>
      <c r="H111" s="194"/>
      <c r="I111" s="194"/>
      <c r="J111" s="194"/>
      <c r="K111" s="194"/>
      <c r="L111" s="194"/>
      <c r="M111" s="194"/>
      <c r="N111" s="194"/>
      <c r="O111" s="194"/>
      <c r="P111" s="194"/>
    </row>
    <row r="112" spans="1:17" x14ac:dyDescent="0.3">
      <c r="A112" s="115"/>
      <c r="B112" s="102" t="s">
        <v>148</v>
      </c>
      <c r="C112" s="160"/>
      <c r="D112" s="194"/>
      <c r="E112" s="194"/>
      <c r="F112" s="194"/>
      <c r="G112" s="194"/>
      <c r="H112" s="194"/>
      <c r="I112" s="194"/>
      <c r="J112" s="194"/>
      <c r="K112" s="194"/>
      <c r="L112" s="194"/>
      <c r="M112" s="194"/>
      <c r="N112" s="194"/>
      <c r="O112" s="194"/>
      <c r="P112" s="194"/>
    </row>
    <row r="113" spans="1:17" x14ac:dyDescent="0.3">
      <c r="A113" s="115"/>
      <c r="B113" s="102" t="s">
        <v>149</v>
      </c>
      <c r="C113" s="160"/>
      <c r="D113" s="194"/>
      <c r="E113" s="194"/>
      <c r="F113" s="194"/>
      <c r="G113" s="194"/>
      <c r="H113" s="194"/>
      <c r="I113" s="194"/>
      <c r="J113" s="194"/>
      <c r="K113" s="194"/>
      <c r="L113" s="194"/>
      <c r="M113" s="194"/>
      <c r="N113" s="194"/>
      <c r="O113" s="194"/>
      <c r="P113" s="194"/>
    </row>
    <row r="114" spans="1:17" x14ac:dyDescent="0.3">
      <c r="A114" s="115"/>
      <c r="B114" s="102" t="s">
        <v>150</v>
      </c>
      <c r="C114" s="160"/>
      <c r="D114" s="194"/>
      <c r="E114" s="194"/>
      <c r="F114" s="194"/>
      <c r="G114" s="194"/>
      <c r="H114" s="194"/>
      <c r="I114" s="194"/>
      <c r="J114" s="194"/>
      <c r="K114" s="194"/>
      <c r="L114" s="194"/>
      <c r="M114" s="194"/>
      <c r="N114" s="194"/>
      <c r="O114" s="194"/>
      <c r="P114" s="194"/>
    </row>
    <row r="115" spans="1:17" x14ac:dyDescent="0.3">
      <c r="A115" s="115"/>
      <c r="B115" s="102" t="s">
        <v>151</v>
      </c>
      <c r="C115" s="160"/>
      <c r="D115" s="194"/>
      <c r="E115" s="194"/>
      <c r="F115" s="194"/>
      <c r="G115" s="194"/>
      <c r="H115" s="194"/>
      <c r="I115" s="194"/>
      <c r="J115" s="194"/>
      <c r="K115" s="194"/>
      <c r="L115" s="194"/>
      <c r="M115" s="194"/>
      <c r="N115" s="194"/>
      <c r="O115" s="194"/>
      <c r="P115" s="194"/>
    </row>
    <row r="116" spans="1:17" x14ac:dyDescent="0.3">
      <c r="A116" s="115"/>
      <c r="B116" s="102" t="s">
        <v>152</v>
      </c>
      <c r="C116" s="160"/>
      <c r="D116" s="194"/>
      <c r="E116" s="194"/>
      <c r="F116" s="194"/>
      <c r="G116" s="194"/>
      <c r="H116" s="194"/>
      <c r="I116" s="194"/>
      <c r="J116" s="194"/>
      <c r="K116" s="194"/>
      <c r="L116" s="194"/>
      <c r="M116" s="194"/>
      <c r="N116" s="194"/>
      <c r="O116" s="194"/>
      <c r="P116" s="194"/>
    </row>
    <row r="117" spans="1:17" x14ac:dyDescent="0.3">
      <c r="A117" s="115"/>
      <c r="B117" s="102" t="s">
        <v>153</v>
      </c>
      <c r="C117" s="160"/>
      <c r="D117" s="194"/>
      <c r="E117" s="194"/>
      <c r="F117" s="194"/>
      <c r="G117" s="194"/>
      <c r="H117" s="194"/>
      <c r="I117" s="194"/>
      <c r="J117" s="194"/>
      <c r="K117" s="194"/>
      <c r="L117" s="194"/>
      <c r="M117" s="194"/>
      <c r="N117" s="194"/>
      <c r="O117" s="194"/>
      <c r="P117" s="194"/>
    </row>
    <row r="118" spans="1:17" x14ac:dyDescent="0.3">
      <c r="A118" s="115"/>
      <c r="B118" s="102" t="s">
        <v>154</v>
      </c>
      <c r="C118" s="160"/>
      <c r="D118" s="194"/>
      <c r="E118" s="194"/>
      <c r="F118" s="194"/>
      <c r="G118" s="194"/>
      <c r="H118" s="194"/>
      <c r="I118" s="194"/>
      <c r="J118" s="194"/>
      <c r="K118" s="194"/>
      <c r="L118" s="194"/>
      <c r="M118" s="194"/>
      <c r="N118" s="194"/>
      <c r="O118" s="194"/>
      <c r="P118" s="194"/>
    </row>
    <row r="119" spans="1:17" x14ac:dyDescent="0.3">
      <c r="A119" s="115"/>
      <c r="B119" s="102" t="s">
        <v>155</v>
      </c>
      <c r="C119" s="160"/>
      <c r="D119" s="194"/>
      <c r="E119" s="194"/>
      <c r="F119" s="194"/>
      <c r="G119" s="194"/>
      <c r="H119" s="194"/>
      <c r="I119" s="194"/>
      <c r="J119" s="194"/>
      <c r="K119" s="194"/>
      <c r="L119" s="194"/>
      <c r="M119" s="194"/>
      <c r="N119" s="194"/>
      <c r="O119" s="194"/>
      <c r="P119" s="194"/>
    </row>
    <row r="120" spans="1:17" x14ac:dyDescent="0.3">
      <c r="A120" s="115"/>
      <c r="B120" s="102" t="s">
        <v>156</v>
      </c>
      <c r="C120" s="160"/>
      <c r="D120" s="194"/>
      <c r="E120" s="194"/>
      <c r="F120" s="194"/>
      <c r="G120" s="194"/>
      <c r="H120" s="194"/>
      <c r="I120" s="194"/>
      <c r="J120" s="194"/>
      <c r="K120" s="194"/>
      <c r="L120" s="194"/>
      <c r="M120" s="194"/>
      <c r="N120" s="194"/>
      <c r="O120" s="194"/>
      <c r="P120" s="194"/>
    </row>
    <row r="121" spans="1:17" x14ac:dyDescent="0.3">
      <c r="A121" s="115"/>
      <c r="B121" s="102" t="s">
        <v>157</v>
      </c>
      <c r="C121" s="160"/>
      <c r="D121" s="194"/>
      <c r="E121" s="194"/>
      <c r="F121" s="194"/>
      <c r="G121" s="194"/>
      <c r="H121" s="194"/>
      <c r="I121" s="194"/>
      <c r="J121" s="194"/>
      <c r="K121" s="194"/>
      <c r="L121" s="194"/>
      <c r="M121" s="194"/>
      <c r="N121" s="194"/>
      <c r="O121" s="194"/>
      <c r="P121" s="194"/>
    </row>
    <row r="122" spans="1:17" x14ac:dyDescent="0.3">
      <c r="A122" s="115"/>
      <c r="B122" s="102" t="s">
        <v>158</v>
      </c>
      <c r="C122" s="160"/>
      <c r="D122" s="194"/>
      <c r="E122" s="194"/>
      <c r="F122" s="194"/>
      <c r="G122" s="194"/>
      <c r="H122" s="194"/>
      <c r="I122" s="194"/>
      <c r="J122" s="194"/>
      <c r="K122" s="194"/>
      <c r="L122" s="194"/>
      <c r="M122" s="194"/>
      <c r="N122" s="194"/>
      <c r="O122" s="194"/>
      <c r="P122" s="194"/>
    </row>
    <row r="123" spans="1:17" x14ac:dyDescent="0.3">
      <c r="A123" s="115"/>
      <c r="B123" s="110"/>
      <c r="C123" s="160"/>
      <c r="D123" s="194"/>
      <c r="E123" s="194"/>
      <c r="F123" s="194"/>
      <c r="G123" s="194"/>
      <c r="H123" s="194"/>
      <c r="I123" s="194"/>
      <c r="J123" s="194"/>
      <c r="K123" s="194"/>
      <c r="L123" s="194"/>
      <c r="M123" s="194"/>
      <c r="N123" s="194"/>
      <c r="O123" s="194"/>
      <c r="P123" s="194"/>
    </row>
    <row r="124" spans="1:17" x14ac:dyDescent="0.3">
      <c r="A124" s="115"/>
      <c r="B124" s="117" t="s">
        <v>218</v>
      </c>
      <c r="C124" s="200">
        <v>210000</v>
      </c>
      <c r="D124" s="200"/>
      <c r="E124" s="200"/>
      <c r="F124" s="200">
        <f>SUM(F125:F137)</f>
        <v>12400</v>
      </c>
      <c r="G124" s="200">
        <f>SUM(G125:G137)</f>
        <v>8600</v>
      </c>
      <c r="H124" s="200">
        <f>SUM(H125:H137)</f>
        <v>69000</v>
      </c>
      <c r="I124" s="200"/>
      <c r="J124" s="200"/>
      <c r="K124" s="200"/>
      <c r="L124" s="200">
        <f>SUM(L125:L137)</f>
        <v>60000</v>
      </c>
      <c r="M124" s="200"/>
      <c r="N124" s="200"/>
      <c r="O124" s="200">
        <f>SUM(O125:O137)</f>
        <v>60000</v>
      </c>
      <c r="P124" s="200"/>
      <c r="Q124" s="204"/>
    </row>
    <row r="125" spans="1:17" x14ac:dyDescent="0.3">
      <c r="A125" s="115"/>
      <c r="B125" s="97" t="s">
        <v>159</v>
      </c>
      <c r="C125" s="160"/>
      <c r="D125" s="194"/>
      <c r="E125" s="194"/>
      <c r="F125" s="194"/>
      <c r="G125" s="194"/>
      <c r="H125" s="194"/>
      <c r="I125" s="194"/>
      <c r="J125" s="194"/>
      <c r="K125" s="194"/>
      <c r="L125" s="194"/>
      <c r="M125" s="194"/>
      <c r="N125" s="194"/>
      <c r="O125" s="194"/>
      <c r="P125" s="194"/>
    </row>
    <row r="126" spans="1:17" x14ac:dyDescent="0.3">
      <c r="A126" s="115"/>
      <c r="B126" s="97" t="s">
        <v>160</v>
      </c>
      <c r="C126" s="160"/>
      <c r="D126" s="194"/>
      <c r="E126" s="194"/>
      <c r="F126" s="194"/>
      <c r="G126" s="194"/>
      <c r="H126" s="194"/>
      <c r="I126" s="194"/>
      <c r="J126" s="194"/>
      <c r="K126" s="194"/>
      <c r="L126" s="194"/>
      <c r="M126" s="194"/>
      <c r="N126" s="194"/>
      <c r="O126" s="194"/>
      <c r="P126" s="194"/>
    </row>
    <row r="127" spans="1:17" x14ac:dyDescent="0.3">
      <c r="A127" s="115"/>
      <c r="B127" s="102" t="s">
        <v>161</v>
      </c>
      <c r="C127" s="160"/>
      <c r="D127" s="194"/>
      <c r="E127" s="194"/>
      <c r="F127" s="194">
        <v>1000</v>
      </c>
      <c r="G127" s="194"/>
      <c r="H127" s="194"/>
      <c r="I127" s="194"/>
      <c r="J127" s="194"/>
      <c r="K127" s="194"/>
      <c r="L127" s="194"/>
      <c r="M127" s="194"/>
      <c r="N127" s="194"/>
      <c r="O127" s="194"/>
      <c r="P127" s="194"/>
    </row>
    <row r="128" spans="1:17" x14ac:dyDescent="0.3">
      <c r="A128" s="115"/>
      <c r="B128" s="106" t="s">
        <v>162</v>
      </c>
      <c r="C128" s="160"/>
      <c r="D128" s="194"/>
      <c r="E128" s="194"/>
      <c r="F128" s="194"/>
      <c r="G128" s="194"/>
      <c r="H128" s="194"/>
      <c r="I128" s="194"/>
      <c r="J128" s="194"/>
      <c r="K128" s="194"/>
      <c r="L128" s="194"/>
      <c r="M128" s="194"/>
      <c r="N128" s="194"/>
      <c r="O128" s="194"/>
      <c r="P128" s="194"/>
    </row>
    <row r="129" spans="1:17" x14ac:dyDescent="0.3">
      <c r="A129" s="115"/>
      <c r="B129" s="107" t="s">
        <v>163</v>
      </c>
      <c r="C129" s="160"/>
      <c r="D129" s="194"/>
      <c r="E129" s="194"/>
      <c r="F129" s="194">
        <v>11400</v>
      </c>
      <c r="G129" s="194"/>
      <c r="H129" s="194"/>
      <c r="I129" s="194"/>
      <c r="J129" s="194"/>
      <c r="K129" s="194"/>
      <c r="L129" s="194"/>
      <c r="M129" s="194"/>
      <c r="N129" s="194"/>
      <c r="O129" s="194"/>
      <c r="P129" s="194"/>
    </row>
    <row r="130" spans="1:17" x14ac:dyDescent="0.3">
      <c r="A130" s="115"/>
      <c r="B130" s="108" t="s">
        <v>164</v>
      </c>
      <c r="C130" s="160"/>
      <c r="D130" s="194"/>
      <c r="E130" s="194"/>
      <c r="F130" s="194"/>
      <c r="G130" s="194"/>
      <c r="H130" s="194"/>
      <c r="I130" s="194"/>
      <c r="J130" s="194"/>
      <c r="K130" s="194"/>
      <c r="L130" s="194"/>
      <c r="M130" s="194"/>
      <c r="N130" s="194"/>
      <c r="O130" s="194"/>
      <c r="P130" s="194"/>
    </row>
    <row r="131" spans="1:17" x14ac:dyDescent="0.3">
      <c r="A131" s="115"/>
      <c r="B131" s="108" t="s">
        <v>165</v>
      </c>
      <c r="C131" s="160"/>
      <c r="D131" s="194"/>
      <c r="E131" s="194"/>
      <c r="F131" s="194"/>
      <c r="G131" s="194"/>
      <c r="H131" s="194"/>
      <c r="I131" s="194"/>
      <c r="J131" s="194"/>
      <c r="K131" s="194"/>
      <c r="L131" s="194"/>
      <c r="M131" s="194"/>
      <c r="N131" s="194"/>
      <c r="O131" s="194"/>
      <c r="P131" s="194"/>
    </row>
    <row r="132" spans="1:17" x14ac:dyDescent="0.3">
      <c r="A132" s="115"/>
      <c r="B132" s="109" t="s">
        <v>166</v>
      </c>
      <c r="C132" s="160"/>
      <c r="D132" s="194"/>
      <c r="E132" s="194"/>
      <c r="F132" s="194"/>
      <c r="G132" s="194"/>
      <c r="H132" s="194"/>
      <c r="I132" s="194"/>
      <c r="J132" s="194"/>
      <c r="K132" s="194"/>
      <c r="L132" s="194"/>
      <c r="M132" s="194"/>
      <c r="N132" s="194"/>
      <c r="O132" s="194"/>
      <c r="P132" s="194"/>
    </row>
    <row r="133" spans="1:17" x14ac:dyDescent="0.3">
      <c r="A133" s="115"/>
      <c r="B133" s="109" t="s">
        <v>167</v>
      </c>
      <c r="C133" s="160"/>
      <c r="D133" s="194"/>
      <c r="E133" s="194"/>
      <c r="F133" s="194"/>
      <c r="G133" s="194"/>
      <c r="H133" s="194"/>
      <c r="I133" s="194"/>
      <c r="J133" s="194"/>
      <c r="K133" s="194"/>
      <c r="L133" s="194"/>
      <c r="M133" s="194"/>
      <c r="N133" s="194"/>
      <c r="O133" s="194"/>
      <c r="P133" s="194"/>
    </row>
    <row r="134" spans="1:17" x14ac:dyDescent="0.3">
      <c r="A134" s="115"/>
      <c r="B134" s="104" t="s">
        <v>168</v>
      </c>
      <c r="C134" s="160"/>
      <c r="D134" s="194"/>
      <c r="E134" s="194"/>
      <c r="F134" s="194"/>
      <c r="G134" s="194"/>
      <c r="H134" s="194"/>
      <c r="I134" s="194"/>
      <c r="J134" s="194"/>
      <c r="K134" s="194"/>
      <c r="L134" s="194">
        <v>60000</v>
      </c>
      <c r="M134" s="194"/>
      <c r="N134" s="194"/>
      <c r="O134" s="194">
        <v>60000</v>
      </c>
      <c r="P134" s="194"/>
    </row>
    <row r="135" spans="1:17" x14ac:dyDescent="0.3">
      <c r="A135" s="115"/>
      <c r="B135" s="97" t="s">
        <v>169</v>
      </c>
      <c r="C135" s="160"/>
      <c r="D135" s="194"/>
      <c r="E135" s="194"/>
      <c r="F135" s="194"/>
      <c r="G135" s="194"/>
      <c r="H135" s="194"/>
      <c r="I135" s="194"/>
      <c r="J135" s="194"/>
      <c r="K135" s="194"/>
      <c r="L135" s="194"/>
      <c r="M135" s="194"/>
      <c r="N135" s="194"/>
      <c r="O135" s="194"/>
      <c r="P135" s="194"/>
    </row>
    <row r="136" spans="1:17" x14ac:dyDescent="0.3">
      <c r="A136" s="115"/>
      <c r="B136" s="109" t="s">
        <v>170</v>
      </c>
      <c r="C136" s="160"/>
      <c r="D136" s="194"/>
      <c r="E136" s="194"/>
      <c r="F136" s="194"/>
      <c r="G136" s="194"/>
      <c r="H136" s="194"/>
      <c r="I136" s="194"/>
      <c r="J136" s="194"/>
      <c r="K136" s="194"/>
      <c r="L136" s="194"/>
      <c r="M136" s="194"/>
      <c r="N136" s="194"/>
      <c r="O136" s="194"/>
      <c r="P136" s="194"/>
    </row>
    <row r="137" spans="1:17" x14ac:dyDescent="0.3">
      <c r="A137" s="115"/>
      <c r="B137" s="104" t="s">
        <v>171</v>
      </c>
      <c r="C137" s="160"/>
      <c r="D137" s="194"/>
      <c r="E137" s="194"/>
      <c r="F137" s="194"/>
      <c r="G137" s="194">
        <v>8600</v>
      </c>
      <c r="H137" s="194">
        <v>69000</v>
      </c>
      <c r="I137" s="194"/>
      <c r="J137" s="194"/>
      <c r="K137" s="194"/>
      <c r="L137" s="194"/>
      <c r="M137" s="194"/>
      <c r="N137" s="194"/>
      <c r="O137" s="194"/>
      <c r="P137" s="194"/>
    </row>
    <row r="138" spans="1:17" x14ac:dyDescent="0.3">
      <c r="A138" s="115"/>
      <c r="B138" s="104"/>
      <c r="C138" s="160"/>
      <c r="D138" s="194"/>
      <c r="E138" s="194"/>
      <c r="F138" s="194"/>
      <c r="G138" s="194"/>
      <c r="H138" s="194"/>
      <c r="I138" s="194"/>
      <c r="J138" s="194"/>
      <c r="K138" s="194"/>
      <c r="L138" s="194"/>
      <c r="M138" s="194"/>
      <c r="N138" s="194"/>
      <c r="O138" s="194"/>
      <c r="P138" s="194"/>
    </row>
    <row r="139" spans="1:17" x14ac:dyDescent="0.3">
      <c r="A139" s="115"/>
      <c r="B139" s="104" t="s">
        <v>172</v>
      </c>
      <c r="C139" s="160"/>
      <c r="D139" s="194"/>
      <c r="E139" s="194"/>
      <c r="F139" s="194"/>
      <c r="G139" s="194"/>
      <c r="H139" s="194"/>
      <c r="I139" s="194"/>
      <c r="J139" s="194"/>
      <c r="K139" s="194"/>
      <c r="L139" s="194"/>
      <c r="M139" s="194"/>
      <c r="N139" s="194"/>
      <c r="O139" s="194"/>
      <c r="P139" s="194"/>
    </row>
    <row r="140" spans="1:17" x14ac:dyDescent="0.3">
      <c r="A140" s="115"/>
      <c r="B140" s="110"/>
      <c r="C140" s="160"/>
      <c r="D140" s="194"/>
      <c r="E140" s="194"/>
      <c r="F140" s="194"/>
      <c r="G140" s="194"/>
      <c r="H140" s="194"/>
      <c r="I140" s="194"/>
      <c r="J140" s="194"/>
      <c r="K140" s="194"/>
      <c r="L140" s="194"/>
      <c r="M140" s="194"/>
      <c r="N140" s="194"/>
      <c r="O140" s="194"/>
      <c r="P140" s="194"/>
    </row>
    <row r="141" spans="1:17" x14ac:dyDescent="0.3">
      <c r="A141" s="115"/>
      <c r="B141" s="116" t="s">
        <v>219</v>
      </c>
      <c r="C141" s="198">
        <v>214300</v>
      </c>
      <c r="D141" s="198"/>
      <c r="E141" s="198"/>
      <c r="F141" s="198">
        <f>SUM(F142:F144)</f>
        <v>19300</v>
      </c>
      <c r="G141" s="198">
        <f>SUM(G142:G144)</f>
        <v>195000</v>
      </c>
      <c r="H141" s="198"/>
      <c r="I141" s="198"/>
      <c r="J141" s="198"/>
      <c r="K141" s="198"/>
      <c r="L141" s="198"/>
      <c r="M141" s="198"/>
      <c r="N141" s="198"/>
      <c r="O141" s="198"/>
      <c r="P141" s="198"/>
      <c r="Q141" s="204"/>
    </row>
    <row r="142" spans="1:17" x14ac:dyDescent="0.3">
      <c r="A142" s="115"/>
      <c r="B142" s="102" t="s">
        <v>173</v>
      </c>
      <c r="C142" s="160"/>
      <c r="D142" s="194"/>
      <c r="E142" s="194"/>
      <c r="F142" s="194">
        <v>19300</v>
      </c>
      <c r="G142" s="194"/>
      <c r="H142" s="194"/>
      <c r="I142" s="194"/>
      <c r="J142" s="194"/>
      <c r="K142" s="194"/>
      <c r="L142" s="194"/>
      <c r="M142" s="194"/>
      <c r="N142" s="194"/>
      <c r="O142" s="194"/>
      <c r="P142" s="194"/>
    </row>
    <row r="143" spans="1:17" x14ac:dyDescent="0.3">
      <c r="A143" s="115"/>
      <c r="B143" s="104" t="s">
        <v>174</v>
      </c>
      <c r="C143" s="160"/>
      <c r="D143" s="194"/>
      <c r="E143" s="194"/>
      <c r="F143" s="194"/>
      <c r="G143" s="194">
        <v>195000</v>
      </c>
      <c r="H143" s="194"/>
      <c r="I143" s="194"/>
      <c r="J143" s="194"/>
      <c r="K143" s="194"/>
      <c r="L143" s="194"/>
      <c r="M143" s="194"/>
      <c r="N143" s="194"/>
      <c r="O143" s="194"/>
      <c r="P143" s="194"/>
    </row>
    <row r="144" spans="1:17" x14ac:dyDescent="0.3">
      <c r="A144" s="115"/>
      <c r="B144" s="104" t="s">
        <v>175</v>
      </c>
      <c r="C144" s="160"/>
      <c r="D144" s="194"/>
      <c r="E144" s="194"/>
      <c r="F144" s="194"/>
      <c r="G144" s="194"/>
      <c r="H144" s="194"/>
      <c r="I144" s="194"/>
      <c r="J144" s="194"/>
      <c r="K144" s="194"/>
      <c r="L144" s="194"/>
      <c r="M144" s="194"/>
      <c r="N144" s="194"/>
      <c r="O144" s="194"/>
      <c r="P144" s="194"/>
    </row>
    <row r="145" spans="1:17" x14ac:dyDescent="0.3">
      <c r="A145" s="115"/>
      <c r="B145" s="104"/>
      <c r="C145" s="160"/>
      <c r="D145" s="194"/>
      <c r="E145" s="194"/>
      <c r="F145" s="194"/>
      <c r="G145" s="194"/>
      <c r="H145" s="194"/>
      <c r="I145" s="194"/>
      <c r="J145" s="194"/>
      <c r="K145" s="194"/>
      <c r="L145" s="194"/>
      <c r="M145" s="194"/>
      <c r="N145" s="194"/>
      <c r="O145" s="194"/>
      <c r="P145" s="194"/>
    </row>
    <row r="146" spans="1:17" x14ac:dyDescent="0.3">
      <c r="A146" s="115"/>
      <c r="B146" s="104" t="s">
        <v>176</v>
      </c>
      <c r="C146" s="160"/>
      <c r="D146" s="194"/>
      <c r="E146" s="194"/>
      <c r="F146" s="194"/>
      <c r="G146" s="194"/>
      <c r="H146" s="194"/>
      <c r="I146" s="194"/>
      <c r="J146" s="194"/>
      <c r="K146" s="194"/>
      <c r="L146" s="194"/>
      <c r="M146" s="194"/>
      <c r="N146" s="194"/>
      <c r="O146" s="194"/>
      <c r="P146" s="194"/>
    </row>
    <row r="147" spans="1:17" x14ac:dyDescent="0.3">
      <c r="A147" s="128"/>
      <c r="B147" s="129"/>
      <c r="C147" s="171"/>
      <c r="D147" s="196"/>
      <c r="E147" s="196"/>
      <c r="F147" s="196"/>
      <c r="G147" s="196"/>
      <c r="H147" s="196"/>
      <c r="I147" s="196"/>
      <c r="J147" s="196"/>
      <c r="K147" s="196"/>
      <c r="L147" s="196"/>
      <c r="M147" s="196"/>
      <c r="N147" s="196"/>
      <c r="O147" s="196"/>
      <c r="P147" s="196"/>
    </row>
    <row r="148" spans="1:17" x14ac:dyDescent="0.3">
      <c r="A148" s="126">
        <v>6</v>
      </c>
      <c r="B148" s="127" t="s">
        <v>201</v>
      </c>
      <c r="C148" s="152">
        <f>SUM(C149,C163)</f>
        <v>740000</v>
      </c>
      <c r="D148" s="152"/>
      <c r="E148" s="152"/>
      <c r="F148" s="152">
        <f>F149+F163</f>
        <v>241000</v>
      </c>
      <c r="G148" s="152">
        <f>G149+G163</f>
        <v>499000</v>
      </c>
      <c r="H148" s="152"/>
      <c r="I148" s="152"/>
      <c r="J148" s="152"/>
      <c r="K148" s="152"/>
      <c r="L148" s="152"/>
      <c r="M148" s="152"/>
      <c r="N148" s="152"/>
      <c r="O148" s="152"/>
      <c r="P148" s="152"/>
      <c r="Q148" s="204"/>
    </row>
    <row r="149" spans="1:17" x14ac:dyDescent="0.3">
      <c r="A149" s="124"/>
      <c r="B149" s="125" t="s">
        <v>220</v>
      </c>
      <c r="C149" s="199">
        <v>639600</v>
      </c>
      <c r="D149" s="199"/>
      <c r="E149" s="199"/>
      <c r="F149" s="199">
        <f>SUM(F151:F153)</f>
        <v>150600</v>
      </c>
      <c r="G149" s="199">
        <f>SUM(G151:G153)</f>
        <v>489000</v>
      </c>
      <c r="H149" s="199"/>
      <c r="I149" s="199"/>
      <c r="J149" s="199"/>
      <c r="K149" s="199"/>
      <c r="L149" s="199"/>
      <c r="M149" s="199"/>
      <c r="N149" s="199"/>
      <c r="O149" s="199"/>
      <c r="P149" s="199"/>
      <c r="Q149" s="204"/>
    </row>
    <row r="150" spans="1:17" x14ac:dyDescent="0.3">
      <c r="A150" s="115"/>
      <c r="B150" s="97" t="s">
        <v>64</v>
      </c>
      <c r="C150" s="160"/>
      <c r="D150" s="194"/>
      <c r="E150" s="194"/>
      <c r="F150" s="194"/>
      <c r="G150" s="194"/>
      <c r="H150" s="194"/>
      <c r="I150" s="194"/>
      <c r="J150" s="194"/>
      <c r="K150" s="194"/>
      <c r="L150" s="194"/>
      <c r="M150" s="194"/>
      <c r="N150" s="194"/>
      <c r="O150" s="194"/>
      <c r="P150" s="194"/>
    </row>
    <row r="151" spans="1:17" x14ac:dyDescent="0.3">
      <c r="A151" s="115"/>
      <c r="B151" s="102" t="s">
        <v>177</v>
      </c>
      <c r="C151" s="160"/>
      <c r="D151" s="194"/>
      <c r="E151" s="194"/>
      <c r="F151" s="194">
        <v>150600</v>
      </c>
      <c r="G151" s="194">
        <v>411000</v>
      </c>
      <c r="H151" s="194"/>
      <c r="I151" s="194"/>
      <c r="J151" s="194"/>
      <c r="K151" s="194"/>
      <c r="L151" s="194"/>
      <c r="M151" s="194"/>
      <c r="N151" s="194"/>
      <c r="O151" s="194"/>
      <c r="P151" s="194"/>
    </row>
    <row r="152" spans="1:17" x14ac:dyDescent="0.3">
      <c r="A152" s="115"/>
      <c r="B152" s="102" t="s">
        <v>178</v>
      </c>
      <c r="C152" s="160"/>
      <c r="D152" s="194"/>
      <c r="E152" s="194"/>
      <c r="F152" s="194"/>
      <c r="G152" s="194"/>
      <c r="H152" s="194"/>
      <c r="I152" s="194"/>
      <c r="J152" s="194"/>
      <c r="K152" s="194"/>
      <c r="L152" s="194"/>
      <c r="M152" s="194"/>
      <c r="N152" s="194"/>
      <c r="O152" s="194"/>
      <c r="P152" s="194"/>
    </row>
    <row r="153" spans="1:17" x14ac:dyDescent="0.3">
      <c r="A153" s="115"/>
      <c r="B153" s="97" t="s">
        <v>67</v>
      </c>
      <c r="C153" s="160"/>
      <c r="D153" s="194"/>
      <c r="E153" s="194"/>
      <c r="F153" s="194"/>
      <c r="G153" s="194">
        <v>78000</v>
      </c>
      <c r="H153" s="194"/>
      <c r="I153" s="194"/>
      <c r="J153" s="194"/>
      <c r="K153" s="194"/>
      <c r="L153" s="194"/>
      <c r="M153" s="194"/>
      <c r="N153" s="194"/>
      <c r="O153" s="194"/>
      <c r="P153" s="194"/>
    </row>
    <row r="154" spans="1:17" x14ac:dyDescent="0.3">
      <c r="A154" s="115"/>
      <c r="B154" s="97"/>
      <c r="C154" s="160"/>
      <c r="D154" s="194"/>
      <c r="E154" s="194"/>
      <c r="F154" s="194"/>
      <c r="G154" s="194"/>
      <c r="H154" s="194"/>
      <c r="I154" s="194"/>
      <c r="J154" s="194"/>
      <c r="K154" s="194"/>
      <c r="L154" s="194"/>
      <c r="M154" s="194"/>
      <c r="N154" s="194"/>
      <c r="O154" s="194"/>
      <c r="P154" s="194"/>
    </row>
    <row r="155" spans="1:17" x14ac:dyDescent="0.3">
      <c r="A155" s="115"/>
      <c r="B155" s="102" t="s">
        <v>179</v>
      </c>
      <c r="C155" s="160"/>
      <c r="D155" s="194"/>
      <c r="E155" s="194"/>
      <c r="F155" s="194"/>
      <c r="G155" s="194"/>
      <c r="H155" s="194"/>
      <c r="I155" s="194"/>
      <c r="J155" s="194"/>
      <c r="K155" s="194"/>
      <c r="L155" s="194"/>
      <c r="M155" s="194"/>
      <c r="N155" s="194"/>
      <c r="O155" s="194"/>
      <c r="P155" s="194"/>
    </row>
    <row r="156" spans="1:17" x14ac:dyDescent="0.3">
      <c r="A156" s="115"/>
      <c r="B156" s="102" t="s">
        <v>180</v>
      </c>
      <c r="C156" s="160"/>
      <c r="D156" s="194"/>
      <c r="E156" s="194"/>
      <c r="F156" s="194"/>
      <c r="G156" s="194"/>
      <c r="H156" s="194"/>
      <c r="I156" s="194"/>
      <c r="J156" s="194"/>
      <c r="K156" s="194"/>
      <c r="L156" s="194"/>
      <c r="M156" s="194"/>
      <c r="N156" s="194"/>
      <c r="O156" s="194"/>
      <c r="P156" s="194"/>
    </row>
    <row r="157" spans="1:17" x14ac:dyDescent="0.3">
      <c r="A157" s="115"/>
      <c r="B157" s="102" t="s">
        <v>181</v>
      </c>
      <c r="C157" s="160"/>
      <c r="D157" s="194"/>
      <c r="E157" s="194"/>
      <c r="F157" s="194"/>
      <c r="G157" s="194"/>
      <c r="H157" s="194"/>
      <c r="I157" s="194"/>
      <c r="J157" s="194"/>
      <c r="K157" s="194"/>
      <c r="L157" s="194"/>
      <c r="M157" s="194"/>
      <c r="N157" s="194"/>
      <c r="O157" s="194"/>
      <c r="P157" s="194"/>
    </row>
    <row r="158" spans="1:17" x14ac:dyDescent="0.3">
      <c r="A158" s="115"/>
      <c r="B158" s="102" t="s">
        <v>182</v>
      </c>
      <c r="C158" s="160"/>
      <c r="D158" s="194"/>
      <c r="E158" s="194"/>
      <c r="F158" s="194"/>
      <c r="G158" s="194"/>
      <c r="H158" s="194"/>
      <c r="I158" s="194"/>
      <c r="J158" s="194"/>
      <c r="K158" s="194"/>
      <c r="L158" s="194"/>
      <c r="M158" s="194"/>
      <c r="N158" s="194"/>
      <c r="O158" s="194"/>
      <c r="P158" s="194"/>
    </row>
    <row r="159" spans="1:17" x14ac:dyDescent="0.3">
      <c r="A159" s="115"/>
      <c r="B159" s="102" t="s">
        <v>183</v>
      </c>
      <c r="C159" s="160"/>
      <c r="D159" s="194"/>
      <c r="E159" s="194"/>
      <c r="F159" s="194"/>
      <c r="G159" s="194"/>
      <c r="H159" s="194"/>
      <c r="I159" s="194"/>
      <c r="J159" s="194"/>
      <c r="K159" s="194"/>
      <c r="L159" s="194"/>
      <c r="M159" s="194"/>
      <c r="N159" s="194"/>
      <c r="O159" s="194"/>
      <c r="P159" s="194"/>
    </row>
    <row r="160" spans="1:17" x14ac:dyDescent="0.3">
      <c r="A160" s="115"/>
      <c r="B160" s="102" t="s">
        <v>184</v>
      </c>
      <c r="C160" s="160"/>
      <c r="D160" s="194"/>
      <c r="E160" s="194"/>
      <c r="F160" s="194"/>
      <c r="G160" s="194"/>
      <c r="H160" s="194"/>
      <c r="I160" s="194"/>
      <c r="J160" s="194"/>
      <c r="K160" s="194"/>
      <c r="L160" s="194"/>
      <c r="M160" s="194"/>
      <c r="N160" s="194"/>
      <c r="O160" s="194"/>
      <c r="P160" s="194"/>
    </row>
    <row r="161" spans="1:17" x14ac:dyDescent="0.3">
      <c r="A161" s="115"/>
      <c r="B161" s="102" t="s">
        <v>185</v>
      </c>
      <c r="C161" s="160"/>
      <c r="D161" s="194"/>
      <c r="E161" s="194"/>
      <c r="F161" s="194"/>
      <c r="G161" s="194"/>
      <c r="H161" s="194"/>
      <c r="I161" s="194"/>
      <c r="J161" s="194"/>
      <c r="K161" s="194"/>
      <c r="L161" s="194"/>
      <c r="M161" s="194"/>
      <c r="N161" s="194"/>
      <c r="O161" s="194"/>
      <c r="P161" s="194"/>
    </row>
    <row r="162" spans="1:17" x14ac:dyDescent="0.3">
      <c r="A162" s="115"/>
      <c r="B162" s="111"/>
      <c r="C162" s="160"/>
      <c r="D162" s="194"/>
      <c r="E162" s="194"/>
      <c r="F162" s="194"/>
      <c r="G162" s="194"/>
      <c r="H162" s="194"/>
      <c r="I162" s="194"/>
      <c r="J162" s="194"/>
      <c r="K162" s="194"/>
      <c r="L162" s="194"/>
      <c r="M162" s="194"/>
      <c r="N162" s="194"/>
      <c r="O162" s="194"/>
      <c r="P162" s="194"/>
    </row>
    <row r="163" spans="1:17" x14ac:dyDescent="0.3">
      <c r="A163" s="115"/>
      <c r="B163" s="116" t="s">
        <v>84</v>
      </c>
      <c r="C163" s="198">
        <v>100400</v>
      </c>
      <c r="D163" s="198"/>
      <c r="E163" s="198"/>
      <c r="F163" s="198">
        <f>SUM(F165:F168)</f>
        <v>90400</v>
      </c>
      <c r="G163" s="198">
        <f>SUM(G165:G168)</f>
        <v>10000</v>
      </c>
      <c r="H163" s="198"/>
      <c r="I163" s="198"/>
      <c r="J163" s="198"/>
      <c r="K163" s="198"/>
      <c r="L163" s="198"/>
      <c r="M163" s="198"/>
      <c r="N163" s="198"/>
      <c r="O163" s="198"/>
      <c r="P163" s="198"/>
      <c r="Q163" s="204"/>
    </row>
    <row r="164" spans="1:17" x14ac:dyDescent="0.3">
      <c r="A164" s="115"/>
      <c r="B164" s="109" t="s">
        <v>221</v>
      </c>
      <c r="C164" s="160"/>
      <c r="D164" s="194"/>
      <c r="E164" s="194"/>
      <c r="F164" s="194"/>
      <c r="G164" s="194"/>
      <c r="H164" s="194"/>
      <c r="I164" s="194"/>
      <c r="J164" s="194"/>
      <c r="K164" s="194"/>
      <c r="L164" s="194"/>
      <c r="M164" s="194"/>
      <c r="N164" s="194"/>
      <c r="O164" s="194"/>
      <c r="P164" s="194"/>
    </row>
    <row r="165" spans="1:17" x14ac:dyDescent="0.3">
      <c r="A165" s="115"/>
      <c r="B165" s="104" t="s">
        <v>186</v>
      </c>
      <c r="C165" s="160"/>
      <c r="D165" s="194"/>
      <c r="E165" s="194"/>
      <c r="F165" s="194">
        <v>90400</v>
      </c>
      <c r="G165" s="194"/>
      <c r="H165" s="194"/>
      <c r="I165" s="194"/>
      <c r="J165" s="194"/>
      <c r="K165" s="194"/>
      <c r="L165" s="194"/>
      <c r="M165" s="194"/>
      <c r="N165" s="194"/>
      <c r="O165" s="194"/>
      <c r="P165" s="194"/>
    </row>
    <row r="166" spans="1:17" x14ac:dyDescent="0.3">
      <c r="A166" s="115"/>
      <c r="B166" s="97" t="s">
        <v>222</v>
      </c>
      <c r="C166" s="160"/>
      <c r="D166" s="194"/>
      <c r="E166" s="194"/>
      <c r="F166" s="194"/>
      <c r="G166" s="194"/>
      <c r="H166" s="194"/>
      <c r="I166" s="194"/>
      <c r="J166" s="194"/>
      <c r="K166" s="194"/>
      <c r="L166" s="194"/>
      <c r="M166" s="194"/>
      <c r="N166" s="194"/>
      <c r="O166" s="194"/>
      <c r="P166" s="194"/>
    </row>
    <row r="167" spans="1:17" x14ac:dyDescent="0.3">
      <c r="A167" s="115"/>
      <c r="B167" s="97" t="s">
        <v>187</v>
      </c>
      <c r="C167" s="160"/>
      <c r="D167" s="194"/>
      <c r="E167" s="194"/>
      <c r="F167" s="194"/>
      <c r="G167" s="194"/>
      <c r="H167" s="194"/>
      <c r="I167" s="194"/>
      <c r="J167" s="194"/>
      <c r="K167" s="194"/>
      <c r="L167" s="194"/>
      <c r="M167" s="194"/>
      <c r="N167" s="194"/>
      <c r="O167" s="194"/>
      <c r="P167" s="194"/>
    </row>
    <row r="168" spans="1:17" x14ac:dyDescent="0.3">
      <c r="A168" s="115"/>
      <c r="B168" s="102" t="s">
        <v>188</v>
      </c>
      <c r="C168" s="160"/>
      <c r="D168" s="194"/>
      <c r="E168" s="194"/>
      <c r="F168" s="194"/>
      <c r="G168" s="194">
        <v>10000</v>
      </c>
      <c r="H168" s="194"/>
      <c r="I168" s="194"/>
      <c r="J168" s="194"/>
      <c r="K168" s="194"/>
      <c r="L168" s="194"/>
      <c r="M168" s="194"/>
      <c r="N168" s="194"/>
      <c r="O168" s="194"/>
      <c r="P168" s="194"/>
    </row>
    <row r="169" spans="1:17" x14ac:dyDescent="0.3">
      <c r="A169" s="115"/>
      <c r="B169" s="102" t="s">
        <v>189</v>
      </c>
      <c r="C169" s="160"/>
      <c r="D169" s="194"/>
      <c r="E169" s="194"/>
      <c r="F169" s="194"/>
      <c r="G169" s="194"/>
      <c r="H169" s="194"/>
      <c r="I169" s="194"/>
      <c r="J169" s="194"/>
      <c r="K169" s="194"/>
      <c r="L169" s="194"/>
      <c r="M169" s="194"/>
      <c r="N169" s="194"/>
      <c r="O169" s="194"/>
      <c r="P169" s="194"/>
    </row>
    <row r="170" spans="1:17" x14ac:dyDescent="0.3">
      <c r="A170" s="115"/>
      <c r="B170" s="102" t="s">
        <v>190</v>
      </c>
      <c r="C170" s="160"/>
      <c r="D170" s="194"/>
      <c r="E170" s="194"/>
      <c r="F170" s="194"/>
      <c r="G170" s="194"/>
      <c r="H170" s="194"/>
      <c r="I170" s="194"/>
      <c r="J170" s="194"/>
      <c r="K170" s="194"/>
      <c r="L170" s="194"/>
      <c r="M170" s="194"/>
      <c r="N170" s="194"/>
      <c r="O170" s="194"/>
      <c r="P170" s="194"/>
    </row>
    <row r="171" spans="1:17" x14ac:dyDescent="0.3">
      <c r="A171" s="115"/>
      <c r="B171" s="102"/>
      <c r="C171" s="160"/>
      <c r="D171" s="194"/>
      <c r="E171" s="194"/>
      <c r="F171" s="194"/>
      <c r="G171" s="194"/>
      <c r="H171" s="194"/>
      <c r="I171" s="194"/>
      <c r="J171" s="194"/>
      <c r="K171" s="194"/>
      <c r="L171" s="194"/>
      <c r="M171" s="194"/>
      <c r="N171" s="194"/>
      <c r="O171" s="194"/>
      <c r="P171" s="194"/>
    </row>
    <row r="172" spans="1:17" x14ac:dyDescent="0.3">
      <c r="A172" s="115"/>
      <c r="B172" s="102" t="s">
        <v>191</v>
      </c>
      <c r="C172" s="160"/>
      <c r="D172" s="194"/>
      <c r="E172" s="194"/>
      <c r="F172" s="194"/>
      <c r="G172" s="194"/>
      <c r="H172" s="194"/>
      <c r="I172" s="194"/>
      <c r="J172" s="194"/>
      <c r="K172" s="194"/>
      <c r="L172" s="194"/>
      <c r="M172" s="194"/>
      <c r="N172" s="194"/>
      <c r="O172" s="194"/>
      <c r="P172" s="194"/>
    </row>
    <row r="173" spans="1:17" x14ac:dyDescent="0.3">
      <c r="A173" s="115"/>
      <c r="B173" s="102" t="s">
        <v>192</v>
      </c>
      <c r="C173" s="160"/>
      <c r="D173" s="194"/>
      <c r="E173" s="194"/>
      <c r="F173" s="194"/>
      <c r="G173" s="194"/>
      <c r="H173" s="194"/>
      <c r="I173" s="194"/>
      <c r="J173" s="194"/>
      <c r="K173" s="194"/>
      <c r="L173" s="194"/>
      <c r="M173" s="194"/>
      <c r="N173" s="194"/>
      <c r="O173" s="194"/>
      <c r="P173" s="194"/>
    </row>
    <row r="174" spans="1:17" x14ac:dyDescent="0.3">
      <c r="A174" s="115"/>
      <c r="B174" s="102" t="s">
        <v>193</v>
      </c>
      <c r="C174" s="160"/>
      <c r="D174" s="194"/>
      <c r="E174" s="194"/>
      <c r="F174" s="194"/>
      <c r="G174" s="194"/>
      <c r="H174" s="194"/>
      <c r="I174" s="194"/>
      <c r="J174" s="194"/>
      <c r="K174" s="194"/>
      <c r="L174" s="194"/>
      <c r="M174" s="194"/>
      <c r="N174" s="194"/>
      <c r="O174" s="194"/>
      <c r="P174" s="194"/>
    </row>
    <row r="175" spans="1:17" x14ac:dyDescent="0.3">
      <c r="A175" s="115"/>
      <c r="B175" s="102" t="s">
        <v>194</v>
      </c>
      <c r="C175" s="160"/>
      <c r="D175" s="194"/>
      <c r="E175" s="194"/>
      <c r="F175" s="194"/>
      <c r="G175" s="194"/>
      <c r="H175" s="194"/>
      <c r="I175" s="194"/>
      <c r="J175" s="194"/>
      <c r="K175" s="194"/>
      <c r="L175" s="194"/>
      <c r="M175" s="194"/>
      <c r="N175" s="194"/>
      <c r="O175" s="194"/>
      <c r="P175" s="194"/>
    </row>
    <row r="176" spans="1:17" x14ac:dyDescent="0.3">
      <c r="A176" s="118"/>
      <c r="B176" s="101"/>
      <c r="C176" s="164"/>
      <c r="D176" s="195"/>
      <c r="E176" s="195"/>
      <c r="F176" s="195"/>
      <c r="G176" s="195"/>
      <c r="H176" s="195"/>
      <c r="I176" s="195"/>
      <c r="J176" s="195"/>
      <c r="K176" s="195"/>
      <c r="L176" s="195"/>
      <c r="M176" s="195"/>
      <c r="N176" s="195"/>
      <c r="O176" s="195"/>
      <c r="P176" s="195"/>
    </row>
  </sheetData>
  <mergeCells count="9">
    <mergeCell ref="M5:O5"/>
    <mergeCell ref="D4:O4"/>
    <mergeCell ref="P4:P6"/>
    <mergeCell ref="A2:B2"/>
    <mergeCell ref="A4:A6"/>
    <mergeCell ref="B4:B6"/>
    <mergeCell ref="D5:F5"/>
    <mergeCell ref="G5:I5"/>
    <mergeCell ref="J5:L5"/>
  </mergeCells>
  <printOptions horizontalCentered="1"/>
  <pageMargins left="7.874015748031496E-2" right="7.874015748031496E-2" top="0.19685039370078741" bottom="0.11811023622047245" header="0.31496062992125984" footer="0.31496062992125984"/>
  <pageSetup paperSize="9" orientation="landscape"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76"/>
  <sheetViews>
    <sheetView zoomScale="90" zoomScaleNormal="90" workbookViewId="0">
      <pane xSplit="2" ySplit="6" topLeftCell="C25" activePane="bottomRight" state="frozen"/>
      <selection pane="topRight" activeCell="C1" sqref="C1"/>
      <selection pane="bottomLeft" activeCell="A7" sqref="A7"/>
      <selection pane="bottomRight" activeCell="K36" sqref="K36"/>
    </sheetView>
  </sheetViews>
  <sheetFormatPr defaultRowHeight="18.75" x14ac:dyDescent="0.3"/>
  <cols>
    <col min="1" max="1" width="75.25" style="113" customWidth="1"/>
    <col min="2" max="2" width="9.5" style="217" customWidth="1"/>
    <col min="3" max="3" width="10.25" style="225" customWidth="1"/>
    <col min="4" max="4" width="7.875" customWidth="1"/>
    <col min="5" max="5" width="9.625" style="225" bestFit="1" customWidth="1"/>
    <col min="10" max="10" width="9.375" customWidth="1"/>
    <col min="11" max="11" width="9.125" customWidth="1"/>
    <col min="12" max="12" width="11.875" customWidth="1"/>
    <col min="13" max="15" width="7.875" customWidth="1"/>
    <col min="16" max="16" width="11.75" customWidth="1"/>
    <col min="17" max="17" width="9.625" customWidth="1"/>
    <col min="18" max="18" width="23.875" customWidth="1"/>
  </cols>
  <sheetData>
    <row r="1" spans="1:18" ht="14.25" x14ac:dyDescent="0.2">
      <c r="A1"/>
      <c r="B1"/>
      <c r="C1"/>
      <c r="E1"/>
    </row>
    <row r="2" spans="1:18" ht="14.25" x14ac:dyDescent="0.2">
      <c r="A2"/>
      <c r="B2"/>
      <c r="C2"/>
      <c r="E2"/>
    </row>
    <row r="3" spans="1:18" ht="23.25" x14ac:dyDescent="0.3">
      <c r="B3" s="213"/>
      <c r="C3" s="219"/>
      <c r="D3" s="211"/>
      <c r="E3" s="219"/>
      <c r="F3" s="211"/>
      <c r="G3" s="211"/>
      <c r="H3" s="211"/>
      <c r="I3" s="211"/>
      <c r="J3" s="211"/>
      <c r="K3" s="211"/>
      <c r="L3" s="211"/>
      <c r="M3" s="211"/>
      <c r="N3" s="211"/>
      <c r="O3" s="211"/>
      <c r="P3" s="211"/>
      <c r="Q3" s="211"/>
      <c r="R3" s="212" t="s">
        <v>302</v>
      </c>
    </row>
    <row r="4" spans="1:18" x14ac:dyDescent="0.2">
      <c r="A4" s="529" t="s">
        <v>112</v>
      </c>
      <c r="B4" s="547"/>
      <c r="C4" s="548"/>
      <c r="D4" s="548"/>
      <c r="E4" s="549"/>
      <c r="F4" s="537" t="s">
        <v>279</v>
      </c>
      <c r="G4" s="537"/>
      <c r="H4" s="537"/>
      <c r="I4" s="537"/>
      <c r="J4" s="538" t="s">
        <v>280</v>
      </c>
      <c r="K4" s="538"/>
      <c r="L4" s="538"/>
      <c r="M4" s="539" t="s">
        <v>281</v>
      </c>
      <c r="N4" s="539"/>
      <c r="O4" s="539"/>
      <c r="P4" s="539"/>
      <c r="Q4" s="539"/>
      <c r="R4" s="540" t="s">
        <v>282</v>
      </c>
    </row>
    <row r="5" spans="1:18" x14ac:dyDescent="0.2">
      <c r="A5" s="530"/>
      <c r="B5" s="543" t="s">
        <v>284</v>
      </c>
      <c r="C5" s="544" t="s">
        <v>285</v>
      </c>
      <c r="D5" s="545" t="s">
        <v>286</v>
      </c>
      <c r="E5" s="544" t="s">
        <v>287</v>
      </c>
      <c r="F5" s="546" t="s">
        <v>288</v>
      </c>
      <c r="G5" s="546"/>
      <c r="H5" s="550" t="s">
        <v>289</v>
      </c>
      <c r="I5" s="550"/>
      <c r="J5" s="533" t="s">
        <v>290</v>
      </c>
      <c r="K5" s="533" t="s">
        <v>291</v>
      </c>
      <c r="L5" s="533" t="s">
        <v>292</v>
      </c>
      <c r="M5" s="534" t="s">
        <v>293</v>
      </c>
      <c r="N5" s="535" t="s">
        <v>294</v>
      </c>
      <c r="O5" s="534" t="s">
        <v>295</v>
      </c>
      <c r="P5" s="534" t="s">
        <v>296</v>
      </c>
      <c r="Q5" s="534" t="s">
        <v>297</v>
      </c>
      <c r="R5" s="541"/>
    </row>
    <row r="6" spans="1:18" ht="92.25" customHeight="1" x14ac:dyDescent="0.2">
      <c r="A6" s="530"/>
      <c r="B6" s="543"/>
      <c r="C6" s="544"/>
      <c r="D6" s="545"/>
      <c r="E6" s="544"/>
      <c r="F6" s="209" t="s">
        <v>298</v>
      </c>
      <c r="G6" s="209" t="s">
        <v>299</v>
      </c>
      <c r="H6" s="209" t="s">
        <v>300</v>
      </c>
      <c r="I6" s="209" t="s">
        <v>299</v>
      </c>
      <c r="J6" s="533"/>
      <c r="K6" s="533"/>
      <c r="L6" s="533"/>
      <c r="M6" s="534"/>
      <c r="N6" s="536"/>
      <c r="O6" s="534"/>
      <c r="P6" s="534"/>
      <c r="Q6" s="534"/>
      <c r="R6" s="542"/>
    </row>
    <row r="7" spans="1:18" x14ac:dyDescent="0.2">
      <c r="A7" s="193" t="s">
        <v>275</v>
      </c>
      <c r="B7" s="214"/>
      <c r="C7" s="220"/>
      <c r="D7" s="193"/>
      <c r="E7" s="220"/>
      <c r="F7" s="193"/>
      <c r="G7" s="193"/>
      <c r="H7" s="193"/>
      <c r="I7" s="193"/>
      <c r="J7" s="193"/>
      <c r="K7" s="193"/>
      <c r="L7" s="193"/>
      <c r="M7" s="193"/>
      <c r="N7" s="193"/>
      <c r="O7" s="193"/>
      <c r="P7" s="193"/>
      <c r="Q7" s="193"/>
      <c r="R7" s="193"/>
    </row>
    <row r="8" spans="1:18" ht="37.5" x14ac:dyDescent="0.2">
      <c r="A8" s="188" t="s">
        <v>196</v>
      </c>
      <c r="B8" s="256"/>
      <c r="C8" s="257">
        <f>SUM(C9,C12,C16,C19)</f>
        <v>1158600</v>
      </c>
      <c r="D8" s="263">
        <f>SUM(D19)</f>
        <v>495000</v>
      </c>
      <c r="E8" s="257">
        <f>SUM(C8,D8)</f>
        <v>1653600</v>
      </c>
      <c r="F8" s="256"/>
      <c r="G8" s="256"/>
      <c r="H8" s="256"/>
      <c r="I8" s="256"/>
      <c r="J8" s="256"/>
      <c r="K8" s="256"/>
      <c r="L8" s="256"/>
      <c r="M8" s="256"/>
      <c r="N8" s="256"/>
      <c r="O8" s="256"/>
      <c r="P8" s="256"/>
      <c r="Q8" s="256"/>
      <c r="R8" s="256"/>
    </row>
    <row r="9" spans="1:18" ht="56.25" x14ac:dyDescent="0.2">
      <c r="A9" s="132" t="s">
        <v>199</v>
      </c>
      <c r="B9" s="268" t="s">
        <v>303</v>
      </c>
      <c r="C9" s="268">
        <v>84200</v>
      </c>
      <c r="D9" s="268"/>
      <c r="E9" s="268">
        <f>SUM(C9:D9)</f>
        <v>84200</v>
      </c>
      <c r="F9" s="268">
        <v>1</v>
      </c>
      <c r="G9" s="268">
        <v>3</v>
      </c>
      <c r="H9" s="268"/>
      <c r="I9" s="268"/>
      <c r="J9" s="268">
        <v>2</v>
      </c>
      <c r="K9" s="268"/>
      <c r="L9" s="268"/>
      <c r="M9" s="268"/>
      <c r="N9" s="268"/>
      <c r="O9" s="268"/>
      <c r="P9" s="268"/>
      <c r="Q9" s="268"/>
      <c r="R9" s="268" t="s">
        <v>331</v>
      </c>
    </row>
    <row r="10" spans="1:18" ht="112.5" x14ac:dyDescent="0.2">
      <c r="A10" s="183" t="s">
        <v>81</v>
      </c>
      <c r="B10" s="215"/>
      <c r="C10" s="251"/>
      <c r="D10" s="215"/>
      <c r="E10" s="251"/>
      <c r="F10" s="215"/>
      <c r="G10" s="215"/>
      <c r="H10" s="215"/>
      <c r="I10" s="215"/>
      <c r="J10" s="215"/>
      <c r="K10" s="215"/>
      <c r="L10" s="215"/>
      <c r="M10" s="215"/>
      <c r="N10" s="215"/>
      <c r="O10" s="215"/>
      <c r="P10" s="215"/>
      <c r="Q10" s="215"/>
      <c r="R10" s="215"/>
    </row>
    <row r="11" spans="1:18" x14ac:dyDescent="0.2">
      <c r="A11" s="133"/>
      <c r="B11" s="215"/>
      <c r="C11" s="251"/>
      <c r="D11" s="215"/>
      <c r="E11" s="251"/>
      <c r="F11" s="215"/>
      <c r="G11" s="215"/>
      <c r="H11" s="215"/>
      <c r="I11" s="215"/>
      <c r="J11" s="215"/>
      <c r="K11" s="215"/>
      <c r="L11" s="215"/>
      <c r="M11" s="215"/>
      <c r="N11" s="215"/>
      <c r="O11" s="215"/>
      <c r="P11" s="215"/>
      <c r="Q11" s="215"/>
      <c r="R11" s="215"/>
    </row>
    <row r="12" spans="1:18" x14ac:dyDescent="0.2">
      <c r="A12" s="99" t="s">
        <v>215</v>
      </c>
      <c r="B12" s="252" t="s">
        <v>304</v>
      </c>
      <c r="C12" s="253">
        <v>255500</v>
      </c>
      <c r="D12" s="252"/>
      <c r="E12" s="253">
        <f>SUM(C12:D12)</f>
        <v>255500</v>
      </c>
      <c r="F12" s="252"/>
      <c r="G12" s="252"/>
      <c r="H12" s="252"/>
      <c r="I12" s="252"/>
      <c r="J12" s="252"/>
      <c r="K12" s="252"/>
      <c r="L12" s="252"/>
      <c r="M12" s="252"/>
      <c r="N12" s="252"/>
      <c r="O12" s="252"/>
      <c r="P12" s="252"/>
      <c r="Q12" s="252"/>
      <c r="R12" s="133"/>
    </row>
    <row r="13" spans="1:18" x14ac:dyDescent="0.2">
      <c r="A13" s="134"/>
      <c r="B13" s="215"/>
      <c r="C13" s="251"/>
      <c r="D13" s="215"/>
      <c r="E13" s="251"/>
      <c r="F13" s="262"/>
      <c r="G13" s="262"/>
      <c r="H13" s="215"/>
      <c r="I13" s="215"/>
      <c r="J13" s="262"/>
      <c r="K13" s="215"/>
      <c r="L13" s="215"/>
      <c r="M13" s="215"/>
      <c r="N13" s="215"/>
      <c r="O13" s="215"/>
      <c r="P13" s="215"/>
      <c r="Q13" s="215"/>
      <c r="R13" s="215"/>
    </row>
    <row r="14" spans="1:18" ht="56.25" x14ac:dyDescent="0.2">
      <c r="A14" s="135" t="s">
        <v>93</v>
      </c>
      <c r="B14" s="267" t="s">
        <v>304</v>
      </c>
      <c r="C14" s="267">
        <v>255500</v>
      </c>
      <c r="D14" s="267"/>
      <c r="E14" s="267">
        <f>SUM(C14:D14)</f>
        <v>255500</v>
      </c>
      <c r="F14" s="267">
        <v>11</v>
      </c>
      <c r="G14" s="267">
        <v>1</v>
      </c>
      <c r="H14" s="267"/>
      <c r="I14" s="267"/>
      <c r="J14" s="267">
        <v>2</v>
      </c>
      <c r="K14" s="267"/>
      <c r="L14" s="267"/>
      <c r="M14" s="267"/>
      <c r="N14" s="267"/>
      <c r="O14" s="267"/>
      <c r="P14" s="267"/>
      <c r="Q14" s="267"/>
      <c r="R14" s="269" t="s">
        <v>333</v>
      </c>
    </row>
    <row r="15" spans="1:18" x14ac:dyDescent="0.2">
      <c r="A15" s="136" t="s">
        <v>241</v>
      </c>
      <c r="B15" s="215"/>
      <c r="C15" s="251"/>
      <c r="D15" s="215"/>
      <c r="E15" s="251"/>
      <c r="F15" s="262"/>
      <c r="G15" s="262"/>
      <c r="H15" s="215"/>
      <c r="I15" s="215"/>
      <c r="J15" s="262"/>
      <c r="K15" s="215"/>
      <c r="L15" s="215"/>
      <c r="M15" s="215"/>
      <c r="N15" s="215"/>
      <c r="O15" s="215"/>
      <c r="P15" s="215"/>
      <c r="Q15" s="215"/>
      <c r="R15" s="215"/>
    </row>
    <row r="16" spans="1:18" x14ac:dyDescent="0.2">
      <c r="A16" s="136" t="s">
        <v>239</v>
      </c>
      <c r="B16" s="252" t="s">
        <v>305</v>
      </c>
      <c r="C16" s="253">
        <v>396000</v>
      </c>
      <c r="D16" s="252"/>
      <c r="E16" s="253">
        <f>SUM(C16:D16)</f>
        <v>396000</v>
      </c>
      <c r="F16" s="252"/>
      <c r="G16" s="252"/>
      <c r="H16" s="252"/>
      <c r="I16" s="252"/>
      <c r="J16" s="252"/>
      <c r="K16" s="252"/>
      <c r="L16" s="252"/>
      <c r="M16" s="252"/>
      <c r="N16" s="252"/>
      <c r="O16" s="252"/>
      <c r="P16" s="252"/>
      <c r="Q16" s="252"/>
      <c r="R16" s="252"/>
    </row>
    <row r="17" spans="1:18" x14ac:dyDescent="0.2">
      <c r="A17" s="136" t="s">
        <v>240</v>
      </c>
      <c r="B17" s="215"/>
      <c r="C17" s="251"/>
      <c r="D17" s="215"/>
      <c r="E17" s="251"/>
      <c r="F17" s="215"/>
      <c r="G17" s="215"/>
      <c r="H17" s="215"/>
      <c r="I17" s="215"/>
      <c r="J17" s="215"/>
      <c r="K17" s="215"/>
      <c r="L17" s="215"/>
      <c r="M17" s="215"/>
      <c r="N17" s="215"/>
      <c r="O17" s="215"/>
      <c r="P17" s="215"/>
      <c r="Q17" s="215"/>
      <c r="R17" s="215"/>
    </row>
    <row r="18" spans="1:18" x14ac:dyDescent="0.2">
      <c r="A18" s="136"/>
      <c r="B18" s="215"/>
      <c r="C18" s="251"/>
      <c r="D18" s="215"/>
      <c r="E18" s="251"/>
      <c r="F18" s="215"/>
      <c r="G18" s="215"/>
      <c r="H18" s="215"/>
      <c r="I18" s="215"/>
      <c r="J18" s="215"/>
      <c r="K18" s="215"/>
      <c r="L18" s="215"/>
      <c r="M18" s="215"/>
      <c r="N18" s="215"/>
      <c r="O18" s="215"/>
      <c r="P18" s="215"/>
      <c r="Q18" s="215"/>
      <c r="R18" s="215"/>
    </row>
    <row r="19" spans="1:18" x14ac:dyDescent="0.2">
      <c r="A19" s="99"/>
      <c r="B19" s="252" t="s">
        <v>306</v>
      </c>
      <c r="C19" s="253">
        <v>422900</v>
      </c>
      <c r="D19" s="253">
        <v>495000</v>
      </c>
      <c r="E19" s="253">
        <f>SUM(C19:D19)</f>
        <v>917900</v>
      </c>
      <c r="F19" s="252"/>
      <c r="G19" s="252"/>
      <c r="H19" s="252"/>
      <c r="I19" s="252"/>
      <c r="J19" s="253"/>
      <c r="K19" s="253"/>
      <c r="L19" s="261"/>
      <c r="M19" s="252"/>
      <c r="N19" s="252"/>
      <c r="O19" s="252"/>
      <c r="P19" s="252"/>
      <c r="Q19" s="252"/>
      <c r="R19" s="133"/>
    </row>
    <row r="20" spans="1:18" x14ac:dyDescent="0.2">
      <c r="A20" s="99" t="s">
        <v>204</v>
      </c>
      <c r="B20" s="215"/>
      <c r="C20" s="222"/>
      <c r="D20" s="215"/>
      <c r="E20" s="222"/>
      <c r="F20" s="215"/>
      <c r="G20" s="215"/>
      <c r="H20" s="215"/>
      <c r="I20" s="215"/>
      <c r="J20" s="215"/>
      <c r="K20" s="215"/>
      <c r="L20" s="215"/>
      <c r="M20" s="215"/>
      <c r="N20" s="215"/>
      <c r="O20" s="215"/>
      <c r="P20" s="215"/>
      <c r="Q20" s="215"/>
      <c r="R20" s="215"/>
    </row>
    <row r="21" spans="1:18" x14ac:dyDescent="0.2">
      <c r="A21" s="137"/>
      <c r="B21" s="215"/>
      <c r="C21" s="222"/>
      <c r="D21" s="215"/>
      <c r="E21" s="222"/>
      <c r="F21" s="215"/>
      <c r="G21" s="215"/>
      <c r="H21" s="215"/>
      <c r="I21" s="215"/>
      <c r="J21" s="215"/>
      <c r="K21" s="215"/>
      <c r="L21" s="215"/>
      <c r="M21" s="215"/>
      <c r="N21" s="215"/>
      <c r="O21" s="215"/>
      <c r="P21" s="215"/>
      <c r="Q21" s="215"/>
      <c r="R21" s="215"/>
    </row>
    <row r="22" spans="1:18" x14ac:dyDescent="0.2">
      <c r="A22" s="137"/>
      <c r="B22" s="215"/>
      <c r="C22" s="222"/>
      <c r="D22" s="215"/>
      <c r="E22" s="222"/>
      <c r="F22" s="215"/>
      <c r="G22" s="215"/>
      <c r="H22" s="215"/>
      <c r="I22" s="215"/>
      <c r="J22" s="215"/>
      <c r="K22" s="215"/>
      <c r="L22" s="215"/>
      <c r="M22" s="215"/>
      <c r="N22" s="215"/>
      <c r="O22" s="215"/>
      <c r="P22" s="215"/>
      <c r="Q22" s="215"/>
      <c r="R22" s="215"/>
    </row>
    <row r="23" spans="1:18" x14ac:dyDescent="0.2">
      <c r="A23" s="137"/>
      <c r="B23" s="215"/>
      <c r="C23" s="222"/>
      <c r="D23" s="215"/>
      <c r="E23" s="222"/>
      <c r="F23" s="215"/>
      <c r="G23" s="215"/>
      <c r="H23" s="215"/>
      <c r="I23" s="215"/>
      <c r="J23" s="215"/>
      <c r="K23" s="215"/>
      <c r="L23" s="215"/>
      <c r="M23" s="215"/>
      <c r="N23" s="215"/>
      <c r="O23" s="215"/>
      <c r="P23" s="215"/>
      <c r="Q23" s="215"/>
      <c r="R23" s="215"/>
    </row>
    <row r="24" spans="1:18" x14ac:dyDescent="0.2">
      <c r="A24" s="137"/>
      <c r="B24" s="215"/>
      <c r="C24" s="222"/>
      <c r="D24" s="215"/>
      <c r="E24" s="222"/>
      <c r="F24" s="215"/>
      <c r="G24" s="215"/>
      <c r="H24" s="215"/>
      <c r="I24" s="215"/>
      <c r="J24" s="215"/>
      <c r="K24" s="215"/>
      <c r="L24" s="215"/>
      <c r="M24" s="215"/>
      <c r="N24" s="215"/>
      <c r="O24" s="215"/>
      <c r="P24" s="215"/>
      <c r="Q24" s="215"/>
      <c r="R24" s="215"/>
    </row>
    <row r="25" spans="1:18" x14ac:dyDescent="0.2">
      <c r="A25" s="137"/>
      <c r="B25" s="215"/>
      <c r="C25" s="222"/>
      <c r="D25" s="215"/>
      <c r="E25" s="222"/>
      <c r="F25" s="215"/>
      <c r="G25" s="215"/>
      <c r="H25" s="215"/>
      <c r="I25" s="215"/>
      <c r="J25" s="215"/>
      <c r="K25" s="215"/>
      <c r="L25" s="215"/>
      <c r="M25" s="215"/>
      <c r="N25" s="215"/>
      <c r="O25" s="215"/>
      <c r="P25" s="215"/>
      <c r="Q25" s="215"/>
      <c r="R25" s="215"/>
    </row>
    <row r="26" spans="1:18" x14ac:dyDescent="0.2">
      <c r="A26" s="137"/>
      <c r="B26" s="215"/>
      <c r="C26" s="222"/>
      <c r="D26" s="215"/>
      <c r="E26" s="222"/>
      <c r="F26" s="215"/>
      <c r="G26" s="215"/>
      <c r="H26" s="215"/>
      <c r="I26" s="215"/>
      <c r="J26" s="215"/>
      <c r="K26" s="215"/>
      <c r="L26" s="215"/>
      <c r="M26" s="215"/>
      <c r="N26" s="215"/>
      <c r="O26" s="215"/>
      <c r="P26" s="215"/>
      <c r="Q26" s="215"/>
      <c r="R26" s="215"/>
    </row>
    <row r="27" spans="1:18" x14ac:dyDescent="0.2">
      <c r="A27" s="137"/>
      <c r="B27" s="215"/>
      <c r="C27" s="222"/>
      <c r="D27" s="215"/>
      <c r="E27" s="222"/>
      <c r="F27" s="215"/>
      <c r="G27" s="215"/>
      <c r="H27" s="215"/>
      <c r="I27" s="215"/>
      <c r="J27" s="215"/>
      <c r="K27" s="215"/>
      <c r="L27" s="215"/>
      <c r="M27" s="215"/>
      <c r="N27" s="215"/>
      <c r="O27" s="215"/>
      <c r="P27" s="215"/>
      <c r="Q27" s="215"/>
      <c r="R27" s="215"/>
    </row>
    <row r="28" spans="1:18" x14ac:dyDescent="0.2">
      <c r="A28" s="137"/>
      <c r="B28" s="215"/>
      <c r="C28" s="222"/>
      <c r="D28" s="215"/>
      <c r="E28" s="222"/>
      <c r="F28" s="215"/>
      <c r="G28" s="215"/>
      <c r="H28" s="215"/>
      <c r="I28" s="215"/>
      <c r="J28" s="215"/>
      <c r="K28" s="215"/>
      <c r="L28" s="215"/>
      <c r="M28" s="215"/>
      <c r="N28" s="215"/>
      <c r="O28" s="215"/>
      <c r="P28" s="215"/>
      <c r="Q28" s="215"/>
      <c r="R28" s="215"/>
    </row>
    <row r="29" spans="1:18" x14ac:dyDescent="0.2">
      <c r="A29" s="137"/>
      <c r="B29" s="215"/>
      <c r="C29" s="222"/>
      <c r="D29" s="215"/>
      <c r="E29" s="222"/>
      <c r="F29" s="215"/>
      <c r="G29" s="215"/>
      <c r="H29" s="215"/>
      <c r="I29" s="215"/>
      <c r="J29" s="215"/>
      <c r="K29" s="215"/>
      <c r="L29" s="215"/>
      <c r="M29" s="215"/>
      <c r="N29" s="215"/>
      <c r="O29" s="215"/>
      <c r="P29" s="215"/>
      <c r="Q29" s="215"/>
      <c r="R29" s="215"/>
    </row>
    <row r="30" spans="1:18" x14ac:dyDescent="0.2">
      <c r="A30" s="137"/>
      <c r="B30" s="215"/>
      <c r="C30" s="222"/>
      <c r="D30" s="215"/>
      <c r="E30" s="222"/>
      <c r="F30" s="215"/>
      <c r="G30" s="215"/>
      <c r="H30" s="215"/>
      <c r="I30" s="215"/>
      <c r="J30" s="215"/>
      <c r="K30" s="215"/>
      <c r="L30" s="215"/>
      <c r="M30" s="215"/>
      <c r="N30" s="215"/>
      <c r="O30" s="215"/>
      <c r="P30" s="215"/>
      <c r="Q30" s="215"/>
      <c r="R30" s="215"/>
    </row>
    <row r="31" spans="1:18" x14ac:dyDescent="0.2">
      <c r="A31" s="134"/>
      <c r="B31" s="215"/>
      <c r="C31" s="222"/>
      <c r="D31" s="215"/>
      <c r="E31" s="222"/>
      <c r="F31" s="215"/>
      <c r="G31" s="215"/>
      <c r="H31" s="215"/>
      <c r="I31" s="215"/>
      <c r="J31" s="215"/>
      <c r="K31" s="215"/>
      <c r="L31" s="215"/>
      <c r="M31" s="215"/>
      <c r="N31" s="215"/>
      <c r="O31" s="215"/>
      <c r="P31" s="215"/>
      <c r="Q31" s="215"/>
      <c r="R31" s="215"/>
    </row>
    <row r="32" spans="1:18" ht="37.5" x14ac:dyDescent="0.2">
      <c r="A32" s="135" t="s">
        <v>94</v>
      </c>
      <c r="B32" s="267" t="s">
        <v>305</v>
      </c>
      <c r="C32" s="267">
        <v>396000</v>
      </c>
      <c r="D32" s="267"/>
      <c r="E32" s="267">
        <f>SUM(C32:D32)</f>
        <v>396000</v>
      </c>
      <c r="F32" s="135">
        <v>10</v>
      </c>
      <c r="G32" s="135">
        <v>2</v>
      </c>
      <c r="H32" s="135"/>
      <c r="I32" s="135"/>
      <c r="J32" s="135">
        <v>2</v>
      </c>
      <c r="K32" s="135"/>
      <c r="L32" s="135"/>
      <c r="M32" s="135"/>
      <c r="N32" s="135"/>
      <c r="O32" s="135"/>
      <c r="P32" s="135"/>
      <c r="Q32" s="135"/>
      <c r="R32" s="135"/>
    </row>
    <row r="33" spans="1:18" x14ac:dyDescent="0.2">
      <c r="A33" s="136" t="s">
        <v>87</v>
      </c>
      <c r="B33" s="215"/>
      <c r="C33" s="222"/>
      <c r="D33" s="215"/>
      <c r="E33" s="222"/>
      <c r="F33" s="215"/>
      <c r="G33" s="215"/>
      <c r="H33" s="215"/>
      <c r="I33" s="215"/>
      <c r="J33" s="215"/>
      <c r="K33" s="215"/>
      <c r="L33" s="215"/>
      <c r="M33" s="215"/>
      <c r="N33" s="215"/>
      <c r="O33" s="215"/>
      <c r="P33" s="215"/>
      <c r="Q33" s="215"/>
      <c r="R33" s="215"/>
    </row>
    <row r="34" spans="1:18" x14ac:dyDescent="0.2">
      <c r="A34" s="99" t="s">
        <v>204</v>
      </c>
      <c r="B34" s="215"/>
      <c r="C34" s="222"/>
      <c r="D34" s="215"/>
      <c r="E34" s="222"/>
      <c r="F34" s="215"/>
      <c r="G34" s="215"/>
      <c r="H34" s="215"/>
      <c r="I34" s="215"/>
      <c r="J34" s="215"/>
      <c r="K34" s="215"/>
      <c r="L34" s="215"/>
      <c r="M34" s="215"/>
      <c r="N34" s="215"/>
      <c r="O34" s="215"/>
      <c r="P34" s="215"/>
      <c r="Q34" s="215"/>
      <c r="R34" s="215"/>
    </row>
    <row r="35" spans="1:18" x14ac:dyDescent="0.2">
      <c r="A35" s="134"/>
      <c r="B35" s="215"/>
      <c r="C35" s="222"/>
      <c r="D35" s="215"/>
      <c r="E35" s="222"/>
      <c r="F35" s="215"/>
      <c r="G35" s="215"/>
      <c r="H35" s="215"/>
      <c r="I35" s="215"/>
      <c r="J35" s="215"/>
      <c r="K35" s="215"/>
      <c r="L35" s="215"/>
      <c r="M35" s="215"/>
      <c r="N35" s="215"/>
      <c r="O35" s="215"/>
      <c r="P35" s="215"/>
      <c r="Q35" s="215"/>
      <c r="R35" s="215"/>
    </row>
    <row r="36" spans="1:18" ht="150" x14ac:dyDescent="0.2">
      <c r="A36" s="135" t="s">
        <v>198</v>
      </c>
      <c r="B36" s="267" t="s">
        <v>306</v>
      </c>
      <c r="C36" s="267">
        <v>422900</v>
      </c>
      <c r="D36" s="267">
        <v>495000</v>
      </c>
      <c r="E36" s="267">
        <f>SUM(C36:D36)</f>
        <v>917900</v>
      </c>
      <c r="F36" s="135">
        <v>6</v>
      </c>
      <c r="G36" s="135">
        <v>9</v>
      </c>
      <c r="H36" s="135">
        <v>12</v>
      </c>
      <c r="I36" s="135">
        <v>2</v>
      </c>
      <c r="J36" s="135">
        <v>2</v>
      </c>
      <c r="K36" s="135">
        <v>2</v>
      </c>
      <c r="L36" s="135" t="s">
        <v>328</v>
      </c>
      <c r="M36" s="135"/>
      <c r="N36" s="135"/>
      <c r="O36" s="135"/>
      <c r="P36" s="135"/>
      <c r="Q36" s="135"/>
      <c r="R36" s="266" t="s">
        <v>330</v>
      </c>
    </row>
    <row r="37" spans="1:18" ht="37.5" x14ac:dyDescent="0.2">
      <c r="A37" s="138" t="s">
        <v>250</v>
      </c>
      <c r="B37" s="215"/>
      <c r="C37" s="222"/>
      <c r="D37" s="215"/>
      <c r="E37" s="222"/>
      <c r="F37" s="215"/>
      <c r="G37" s="215"/>
      <c r="H37" s="215"/>
      <c r="I37" s="215"/>
      <c r="J37" s="215"/>
      <c r="K37" s="215"/>
      <c r="L37" s="215"/>
      <c r="M37" s="215"/>
      <c r="N37" s="215"/>
      <c r="O37" s="215"/>
      <c r="P37" s="215"/>
      <c r="Q37" s="215"/>
      <c r="R37" s="215"/>
    </row>
    <row r="38" spans="1:18" x14ac:dyDescent="0.2">
      <c r="A38" s="136" t="s">
        <v>249</v>
      </c>
      <c r="B38" s="215"/>
      <c r="C38" s="222"/>
      <c r="D38" s="215"/>
      <c r="E38" s="222"/>
      <c r="F38" s="215"/>
      <c r="G38" s="215"/>
      <c r="H38" s="215"/>
      <c r="I38" s="215"/>
      <c r="J38" s="215"/>
      <c r="K38" s="215"/>
      <c r="L38" s="215"/>
      <c r="M38" s="215"/>
      <c r="N38" s="215"/>
      <c r="O38" s="215"/>
      <c r="P38" s="215"/>
      <c r="Q38" s="215"/>
      <c r="R38" s="215"/>
    </row>
    <row r="39" spans="1:18" x14ac:dyDescent="0.2">
      <c r="A39" s="136" t="s">
        <v>242</v>
      </c>
      <c r="B39" s="215"/>
      <c r="C39" s="222"/>
      <c r="D39" s="215"/>
      <c r="E39" s="222"/>
      <c r="F39" s="215"/>
      <c r="G39" s="215"/>
      <c r="H39" s="215"/>
      <c r="I39" s="215"/>
      <c r="J39" s="215"/>
      <c r="K39" s="215"/>
      <c r="L39" s="215"/>
      <c r="M39" s="215"/>
      <c r="N39" s="215"/>
      <c r="O39" s="215"/>
      <c r="P39" s="215"/>
      <c r="Q39" s="215"/>
      <c r="R39" s="215"/>
    </row>
    <row r="40" spans="1:18" x14ac:dyDescent="0.2">
      <c r="A40" s="136"/>
      <c r="B40" s="215"/>
      <c r="C40" s="222"/>
      <c r="D40" s="215"/>
      <c r="E40" s="222"/>
      <c r="F40" s="215"/>
      <c r="G40" s="215"/>
      <c r="H40" s="215"/>
      <c r="I40" s="215"/>
      <c r="J40" s="215"/>
      <c r="K40" s="215"/>
      <c r="L40" s="215"/>
      <c r="M40" s="215"/>
      <c r="N40" s="215"/>
      <c r="O40" s="215"/>
      <c r="P40" s="215"/>
      <c r="Q40" s="215"/>
      <c r="R40" s="215"/>
    </row>
    <row r="41" spans="1:18" x14ac:dyDescent="0.2">
      <c r="A41" s="99" t="s">
        <v>204</v>
      </c>
      <c r="B41" s="215"/>
      <c r="C41" s="222"/>
      <c r="D41" s="215"/>
      <c r="E41" s="222"/>
      <c r="F41" s="215"/>
      <c r="G41" s="215"/>
      <c r="H41" s="215"/>
      <c r="I41" s="215"/>
      <c r="J41" s="215"/>
      <c r="K41" s="215"/>
      <c r="L41" s="215"/>
      <c r="M41" s="215"/>
      <c r="N41" s="215"/>
      <c r="O41" s="215"/>
      <c r="P41" s="215"/>
      <c r="Q41" s="215"/>
      <c r="R41" s="215"/>
    </row>
    <row r="42" spans="1:18" x14ac:dyDescent="0.2">
      <c r="A42" s="137" t="s">
        <v>205</v>
      </c>
      <c r="B42" s="215"/>
      <c r="C42" s="222"/>
      <c r="D42" s="215"/>
      <c r="E42" s="222"/>
      <c r="F42" s="215"/>
      <c r="G42" s="215"/>
      <c r="H42" s="215"/>
      <c r="I42" s="215"/>
      <c r="J42" s="215"/>
      <c r="K42" s="215"/>
      <c r="L42" s="215"/>
      <c r="M42" s="215"/>
      <c r="N42" s="215"/>
      <c r="O42" s="215"/>
      <c r="P42" s="215"/>
      <c r="Q42" s="215"/>
      <c r="R42" s="215"/>
    </row>
    <row r="43" spans="1:18" x14ac:dyDescent="0.2">
      <c r="A43" s="137" t="s">
        <v>206</v>
      </c>
      <c r="B43" s="215"/>
      <c r="C43" s="222"/>
      <c r="D43" s="215"/>
      <c r="E43" s="222"/>
      <c r="F43" s="215"/>
      <c r="G43" s="215"/>
      <c r="H43" s="215"/>
      <c r="I43" s="215"/>
      <c r="J43" s="215"/>
      <c r="K43" s="215"/>
      <c r="L43" s="215"/>
      <c r="M43" s="215"/>
      <c r="N43" s="215"/>
      <c r="O43" s="215"/>
      <c r="P43" s="215"/>
      <c r="Q43" s="215"/>
      <c r="R43" s="215"/>
    </row>
    <row r="44" spans="1:18" x14ac:dyDescent="0.2">
      <c r="A44" s="137" t="s">
        <v>207</v>
      </c>
      <c r="B44" s="215"/>
      <c r="C44" s="222"/>
      <c r="D44" s="215"/>
      <c r="E44" s="222"/>
      <c r="F44" s="215"/>
      <c r="G44" s="215"/>
      <c r="H44" s="215"/>
      <c r="I44" s="215"/>
      <c r="J44" s="215"/>
      <c r="K44" s="215"/>
      <c r="L44" s="215"/>
      <c r="M44" s="215"/>
      <c r="N44" s="215"/>
      <c r="O44" s="215"/>
      <c r="P44" s="215"/>
      <c r="Q44" s="215"/>
      <c r="R44" s="215"/>
    </row>
    <row r="45" spans="1:18" x14ac:dyDescent="0.2">
      <c r="A45" s="137" t="s">
        <v>208</v>
      </c>
      <c r="B45" s="215"/>
      <c r="C45" s="222"/>
      <c r="D45" s="215"/>
      <c r="E45" s="222"/>
      <c r="F45" s="215"/>
      <c r="G45" s="215"/>
      <c r="H45" s="215"/>
      <c r="I45" s="215"/>
      <c r="J45" s="215"/>
      <c r="K45" s="215"/>
      <c r="L45" s="215"/>
      <c r="M45" s="215"/>
      <c r="N45" s="215"/>
      <c r="O45" s="215"/>
      <c r="P45" s="215"/>
      <c r="Q45" s="215"/>
      <c r="R45" s="215"/>
    </row>
    <row r="46" spans="1:18" x14ac:dyDescent="0.2">
      <c r="A46" s="137" t="s">
        <v>209</v>
      </c>
      <c r="B46" s="215"/>
      <c r="C46" s="222"/>
      <c r="D46" s="215"/>
      <c r="E46" s="222"/>
      <c r="F46" s="215"/>
      <c r="G46" s="215"/>
      <c r="H46" s="215"/>
      <c r="I46" s="215"/>
      <c r="J46" s="215"/>
      <c r="K46" s="215"/>
      <c r="L46" s="215"/>
      <c r="M46" s="215"/>
      <c r="N46" s="215"/>
      <c r="O46" s="215"/>
      <c r="P46" s="215"/>
      <c r="Q46" s="215"/>
      <c r="R46" s="215"/>
    </row>
    <row r="47" spans="1:18" x14ac:dyDescent="0.2">
      <c r="A47" s="137" t="s">
        <v>210</v>
      </c>
      <c r="B47" s="215"/>
      <c r="C47" s="222"/>
      <c r="D47" s="215"/>
      <c r="E47" s="222"/>
      <c r="F47" s="215"/>
      <c r="G47" s="215"/>
      <c r="H47" s="215"/>
      <c r="I47" s="215"/>
      <c r="J47" s="215"/>
      <c r="K47" s="215"/>
      <c r="L47" s="215"/>
      <c r="M47" s="215"/>
      <c r="N47" s="215"/>
      <c r="O47" s="215"/>
      <c r="P47" s="215"/>
      <c r="Q47" s="215"/>
      <c r="R47" s="215"/>
    </row>
    <row r="48" spans="1:18" x14ac:dyDescent="0.2">
      <c r="A48" s="137" t="s">
        <v>211</v>
      </c>
      <c r="B48" s="215"/>
      <c r="C48" s="222"/>
      <c r="D48" s="215"/>
      <c r="E48" s="222"/>
      <c r="F48" s="215"/>
      <c r="G48" s="215"/>
      <c r="H48" s="215"/>
      <c r="I48" s="215"/>
      <c r="J48" s="215"/>
      <c r="K48" s="215"/>
      <c r="L48" s="215"/>
      <c r="M48" s="215"/>
      <c r="N48" s="215"/>
      <c r="O48" s="215"/>
      <c r="P48" s="215"/>
      <c r="Q48" s="215"/>
      <c r="R48" s="215"/>
    </row>
    <row r="49" spans="1:18" x14ac:dyDescent="0.2">
      <c r="A49" s="137" t="s">
        <v>212</v>
      </c>
      <c r="B49" s="215"/>
      <c r="C49" s="222"/>
      <c r="D49" s="215"/>
      <c r="E49" s="222"/>
      <c r="F49" s="215"/>
      <c r="G49" s="215"/>
      <c r="H49" s="215"/>
      <c r="I49" s="215"/>
      <c r="J49" s="215"/>
      <c r="K49" s="215"/>
      <c r="L49" s="215"/>
      <c r="M49" s="215"/>
      <c r="N49" s="215"/>
      <c r="O49" s="215"/>
      <c r="P49" s="215"/>
      <c r="Q49" s="215"/>
      <c r="R49" s="215"/>
    </row>
    <row r="50" spans="1:18" x14ac:dyDescent="0.2">
      <c r="A50" s="137" t="s">
        <v>213</v>
      </c>
      <c r="B50" s="215"/>
      <c r="C50" s="222"/>
      <c r="D50" s="215"/>
      <c r="E50" s="222"/>
      <c r="F50" s="215"/>
      <c r="G50" s="215"/>
      <c r="H50" s="215"/>
      <c r="I50" s="215"/>
      <c r="J50" s="215"/>
      <c r="K50" s="215"/>
      <c r="L50" s="215"/>
      <c r="M50" s="215"/>
      <c r="N50" s="215"/>
      <c r="O50" s="215"/>
      <c r="P50" s="215"/>
      <c r="Q50" s="215"/>
      <c r="R50" s="215"/>
    </row>
    <row r="51" spans="1:18" x14ac:dyDescent="0.2">
      <c r="A51" s="137" t="s">
        <v>214</v>
      </c>
      <c r="B51" s="215"/>
      <c r="C51" s="222"/>
      <c r="D51" s="215"/>
      <c r="E51" s="222"/>
      <c r="F51" s="215"/>
      <c r="G51" s="215"/>
      <c r="H51" s="215"/>
      <c r="I51" s="215"/>
      <c r="J51" s="215"/>
      <c r="K51" s="215"/>
      <c r="L51" s="215"/>
      <c r="M51" s="215"/>
      <c r="N51" s="215"/>
      <c r="O51" s="215"/>
      <c r="P51" s="215"/>
      <c r="Q51" s="215"/>
      <c r="R51" s="215"/>
    </row>
    <row r="52" spans="1:18" x14ac:dyDescent="0.2">
      <c r="A52" s="139"/>
      <c r="B52" s="215"/>
      <c r="C52" s="222"/>
      <c r="D52" s="215"/>
      <c r="E52" s="222"/>
      <c r="F52" s="215"/>
      <c r="G52" s="215"/>
      <c r="H52" s="215"/>
      <c r="I52" s="215"/>
      <c r="J52" s="215"/>
      <c r="K52" s="215"/>
      <c r="L52" s="215"/>
      <c r="M52" s="215"/>
      <c r="N52" s="215"/>
      <c r="O52" s="215"/>
      <c r="P52" s="215"/>
      <c r="Q52" s="215"/>
      <c r="R52" s="215"/>
    </row>
    <row r="53" spans="1:18" x14ac:dyDescent="0.2">
      <c r="A53" s="140" t="s">
        <v>197</v>
      </c>
      <c r="B53" s="140" t="s">
        <v>336</v>
      </c>
      <c r="C53" s="140"/>
      <c r="D53" s="140"/>
      <c r="E53" s="140"/>
      <c r="F53" s="140"/>
      <c r="G53" s="140"/>
      <c r="H53" s="140"/>
      <c r="I53" s="140"/>
      <c r="J53" s="140"/>
      <c r="K53" s="140"/>
      <c r="L53" s="140"/>
      <c r="M53" s="140"/>
      <c r="N53" s="140"/>
      <c r="O53" s="140"/>
      <c r="P53" s="140"/>
      <c r="Q53" s="140"/>
      <c r="R53" s="140"/>
    </row>
    <row r="54" spans="1:18" ht="37.5" x14ac:dyDescent="0.2">
      <c r="A54" s="136" t="s">
        <v>96</v>
      </c>
      <c r="B54" s="215"/>
      <c r="C54" s="222"/>
      <c r="D54" s="215"/>
      <c r="E54" s="222"/>
      <c r="F54" s="215"/>
      <c r="G54" s="215"/>
      <c r="H54" s="215"/>
      <c r="I54" s="215"/>
      <c r="J54" s="215"/>
      <c r="K54" s="215"/>
      <c r="L54" s="215"/>
      <c r="M54" s="215"/>
      <c r="N54" s="215"/>
      <c r="O54" s="215"/>
      <c r="P54" s="215"/>
      <c r="Q54" s="215"/>
      <c r="R54" s="215"/>
    </row>
    <row r="55" spans="1:18" ht="56.25" x14ac:dyDescent="0.2">
      <c r="A55" s="133" t="s">
        <v>97</v>
      </c>
      <c r="B55" s="215"/>
      <c r="C55" s="222"/>
      <c r="D55" s="215"/>
      <c r="E55" s="222"/>
      <c r="F55" s="215"/>
      <c r="G55" s="215"/>
      <c r="H55" s="215"/>
      <c r="I55" s="215"/>
      <c r="J55" s="215"/>
      <c r="K55" s="215"/>
      <c r="L55" s="215"/>
      <c r="M55" s="215"/>
      <c r="N55" s="215"/>
      <c r="O55" s="215"/>
      <c r="P55" s="215"/>
      <c r="Q55" s="215"/>
      <c r="R55" s="215"/>
    </row>
    <row r="56" spans="1:18" x14ac:dyDescent="0.2">
      <c r="A56" s="134"/>
      <c r="B56" s="215"/>
      <c r="C56" s="222"/>
      <c r="D56" s="215"/>
      <c r="E56" s="222"/>
      <c r="F56" s="215"/>
      <c r="G56" s="215"/>
      <c r="H56" s="215"/>
      <c r="I56" s="215"/>
      <c r="J56" s="215"/>
      <c r="K56" s="215"/>
      <c r="L56" s="215"/>
      <c r="M56" s="215"/>
      <c r="N56" s="215"/>
      <c r="O56" s="215"/>
      <c r="P56" s="215"/>
      <c r="Q56" s="215"/>
      <c r="R56" s="215"/>
    </row>
    <row r="57" spans="1:18" x14ac:dyDescent="0.2">
      <c r="A57" s="134"/>
      <c r="B57" s="215"/>
      <c r="C57" s="222"/>
      <c r="D57" s="215"/>
      <c r="E57" s="222"/>
      <c r="F57" s="215"/>
      <c r="G57" s="215"/>
      <c r="H57" s="215"/>
      <c r="I57" s="215"/>
      <c r="J57" s="215"/>
      <c r="K57" s="215"/>
      <c r="L57" s="215"/>
      <c r="M57" s="215"/>
      <c r="N57" s="215"/>
      <c r="O57" s="215"/>
      <c r="P57" s="215"/>
      <c r="Q57" s="215"/>
      <c r="R57" s="215"/>
    </row>
    <row r="58" spans="1:18" x14ac:dyDescent="0.2">
      <c r="A58" s="121"/>
      <c r="B58" s="215"/>
      <c r="C58" s="222"/>
      <c r="D58" s="215"/>
      <c r="E58" s="222"/>
      <c r="F58" s="215"/>
      <c r="G58" s="215"/>
      <c r="H58" s="215"/>
      <c r="I58" s="215"/>
      <c r="J58" s="215"/>
      <c r="K58" s="215"/>
      <c r="L58" s="215"/>
      <c r="M58" s="215"/>
      <c r="N58" s="215"/>
      <c r="O58" s="215"/>
      <c r="P58" s="215"/>
      <c r="Q58" s="215"/>
      <c r="R58" s="215"/>
    </row>
    <row r="59" spans="1:18" x14ac:dyDescent="0.2">
      <c r="A59" s="147" t="s">
        <v>200</v>
      </c>
      <c r="B59" s="147" t="s">
        <v>305</v>
      </c>
      <c r="C59" s="147"/>
      <c r="D59" s="147"/>
      <c r="E59" s="147"/>
      <c r="F59" s="147"/>
      <c r="G59" s="147"/>
      <c r="H59" s="147"/>
      <c r="I59" s="147"/>
      <c r="J59" s="147"/>
      <c r="K59" s="147"/>
      <c r="L59" s="147"/>
      <c r="M59" s="147"/>
      <c r="N59" s="147"/>
      <c r="O59" s="147"/>
      <c r="P59" s="147"/>
      <c r="Q59" s="147"/>
      <c r="R59" s="147"/>
    </row>
    <row r="60" spans="1:18" ht="75" x14ac:dyDescent="0.2">
      <c r="A60" s="123" t="s">
        <v>195</v>
      </c>
      <c r="B60" s="215"/>
      <c r="C60" s="222"/>
      <c r="D60" s="215"/>
      <c r="E60" s="222"/>
      <c r="F60" s="215"/>
      <c r="G60" s="215"/>
      <c r="H60" s="215"/>
      <c r="I60" s="215"/>
      <c r="J60" s="215"/>
      <c r="K60" s="215"/>
      <c r="L60" s="215"/>
      <c r="M60" s="215"/>
      <c r="N60" s="215"/>
      <c r="O60" s="215"/>
      <c r="P60" s="215"/>
      <c r="Q60" s="215"/>
      <c r="R60" s="133" t="s">
        <v>335</v>
      </c>
    </row>
    <row r="61" spans="1:18" x14ac:dyDescent="0.2">
      <c r="A61" s="123"/>
      <c r="B61" s="215"/>
      <c r="C61" s="222"/>
      <c r="D61" s="215"/>
      <c r="E61" s="222"/>
      <c r="F61" s="215"/>
      <c r="G61" s="215"/>
      <c r="H61" s="215"/>
      <c r="I61" s="215"/>
      <c r="J61" s="215"/>
      <c r="K61" s="215"/>
      <c r="L61" s="215"/>
      <c r="M61" s="215"/>
      <c r="N61" s="215"/>
      <c r="O61" s="215"/>
      <c r="P61" s="215"/>
      <c r="Q61" s="215"/>
      <c r="R61" s="215"/>
    </row>
    <row r="62" spans="1:18" x14ac:dyDescent="0.2">
      <c r="A62" s="99" t="s">
        <v>204</v>
      </c>
      <c r="B62" s="215"/>
      <c r="C62" s="222"/>
      <c r="D62" s="215"/>
      <c r="E62" s="222"/>
      <c r="F62" s="215"/>
      <c r="G62" s="215"/>
      <c r="H62" s="215"/>
      <c r="I62" s="215"/>
      <c r="J62" s="215"/>
      <c r="K62" s="215"/>
      <c r="L62" s="215"/>
      <c r="M62" s="215"/>
      <c r="N62" s="215"/>
      <c r="O62" s="215"/>
      <c r="P62" s="215"/>
      <c r="Q62" s="215"/>
      <c r="R62" s="215"/>
    </row>
    <row r="63" spans="1:18" x14ac:dyDescent="0.2">
      <c r="A63" s="99"/>
      <c r="B63" s="215"/>
      <c r="C63" s="222"/>
      <c r="D63" s="215"/>
      <c r="E63" s="222"/>
      <c r="F63" s="215"/>
      <c r="G63" s="215"/>
      <c r="H63" s="215"/>
      <c r="I63" s="215"/>
      <c r="J63" s="215"/>
      <c r="K63" s="215"/>
      <c r="L63" s="215"/>
      <c r="M63" s="215"/>
      <c r="N63" s="215"/>
      <c r="O63" s="215"/>
      <c r="P63" s="215"/>
      <c r="Q63" s="215"/>
      <c r="R63" s="215"/>
    </row>
    <row r="64" spans="1:18" x14ac:dyDescent="0.2">
      <c r="A64" s="100" t="s">
        <v>226</v>
      </c>
      <c r="B64" s="215"/>
      <c r="C64" s="222"/>
      <c r="D64" s="215"/>
      <c r="E64" s="222"/>
      <c r="F64" s="215"/>
      <c r="G64" s="215"/>
      <c r="H64" s="215"/>
      <c r="I64" s="215"/>
      <c r="J64" s="215"/>
      <c r="K64" s="215"/>
      <c r="L64" s="215"/>
      <c r="M64" s="215"/>
      <c r="N64" s="215"/>
      <c r="O64" s="215"/>
      <c r="P64" s="215"/>
      <c r="Q64" s="215"/>
      <c r="R64" s="215"/>
    </row>
    <row r="65" spans="1:18" x14ac:dyDescent="0.2">
      <c r="A65" s="99" t="s">
        <v>227</v>
      </c>
      <c r="B65" s="215"/>
      <c r="C65" s="222"/>
      <c r="D65" s="215"/>
      <c r="E65" s="222"/>
      <c r="F65" s="215"/>
      <c r="G65" s="215"/>
      <c r="H65" s="215"/>
      <c r="I65" s="215"/>
      <c r="J65" s="215"/>
      <c r="K65" s="215"/>
      <c r="L65" s="215"/>
      <c r="M65" s="215"/>
      <c r="N65" s="215"/>
      <c r="O65" s="215"/>
      <c r="P65" s="215"/>
      <c r="Q65" s="215"/>
      <c r="R65" s="215"/>
    </row>
    <row r="66" spans="1:18" x14ac:dyDescent="0.2">
      <c r="A66" s="100"/>
      <c r="B66" s="215"/>
      <c r="C66" s="222"/>
      <c r="D66" s="215"/>
      <c r="E66" s="222"/>
      <c r="F66" s="215"/>
      <c r="G66" s="215"/>
      <c r="H66" s="215"/>
      <c r="I66" s="215"/>
      <c r="J66" s="215"/>
      <c r="K66" s="215"/>
      <c r="L66" s="215"/>
      <c r="M66" s="215"/>
      <c r="N66" s="215"/>
      <c r="O66" s="215"/>
      <c r="P66" s="215"/>
      <c r="Q66" s="215"/>
      <c r="R66" s="215"/>
    </row>
    <row r="67" spans="1:18" x14ac:dyDescent="0.3">
      <c r="A67" s="103"/>
      <c r="B67" s="215"/>
      <c r="C67" s="222"/>
      <c r="D67" s="215"/>
      <c r="E67" s="222"/>
      <c r="F67" s="215"/>
      <c r="G67" s="215"/>
      <c r="H67" s="215"/>
      <c r="I67" s="215"/>
      <c r="J67" s="215"/>
      <c r="K67" s="215"/>
      <c r="L67" s="215"/>
      <c r="M67" s="215"/>
      <c r="N67" s="215"/>
      <c r="O67" s="215"/>
      <c r="P67" s="215"/>
      <c r="Q67" s="215"/>
      <c r="R67" s="215"/>
    </row>
    <row r="68" spans="1:18" ht="37.5" x14ac:dyDescent="0.2">
      <c r="A68" s="127" t="s">
        <v>203</v>
      </c>
      <c r="B68" s="127" t="s">
        <v>337</v>
      </c>
      <c r="C68" s="127"/>
      <c r="D68" s="127"/>
      <c r="E68" s="127"/>
      <c r="F68" s="127"/>
      <c r="G68" s="127"/>
      <c r="H68" s="127"/>
      <c r="I68" s="127"/>
      <c r="J68" s="127"/>
      <c r="K68" s="127"/>
      <c r="L68" s="127"/>
      <c r="M68" s="127"/>
      <c r="N68" s="127"/>
      <c r="O68" s="127"/>
      <c r="P68" s="127"/>
      <c r="Q68" s="127"/>
      <c r="R68" s="127"/>
    </row>
    <row r="69" spans="1:18" x14ac:dyDescent="0.3">
      <c r="A69" s="125" t="s">
        <v>113</v>
      </c>
      <c r="B69" s="215"/>
      <c r="C69" s="222"/>
      <c r="D69" s="215"/>
      <c r="E69" s="222"/>
      <c r="F69" s="215"/>
      <c r="G69" s="215"/>
      <c r="H69" s="215"/>
      <c r="I69" s="215"/>
      <c r="J69" s="215"/>
      <c r="K69" s="215"/>
      <c r="L69" s="215"/>
      <c r="M69" s="215"/>
      <c r="N69" s="215"/>
      <c r="O69" s="215"/>
      <c r="P69" s="215"/>
      <c r="Q69" s="215"/>
      <c r="R69" s="215"/>
    </row>
    <row r="70" spans="1:18" x14ac:dyDescent="0.3">
      <c r="A70" s="97" t="s">
        <v>114</v>
      </c>
      <c r="B70" s="215"/>
      <c r="C70" s="222"/>
      <c r="D70" s="215"/>
      <c r="E70" s="222"/>
      <c r="F70" s="215"/>
      <c r="G70" s="215"/>
      <c r="H70" s="215"/>
      <c r="I70" s="215"/>
      <c r="J70" s="215"/>
      <c r="K70" s="215"/>
      <c r="L70" s="215"/>
      <c r="M70" s="215"/>
      <c r="N70" s="215"/>
      <c r="O70" s="215"/>
      <c r="P70" s="215"/>
      <c r="Q70" s="215"/>
      <c r="R70" s="215"/>
    </row>
    <row r="71" spans="1:18" x14ac:dyDescent="0.2">
      <c r="A71" s="98" t="s">
        <v>115</v>
      </c>
      <c r="B71" s="215"/>
      <c r="C71" s="222"/>
      <c r="D71" s="215"/>
      <c r="E71" s="222"/>
      <c r="F71" s="215"/>
      <c r="G71" s="215"/>
      <c r="H71" s="215"/>
      <c r="I71" s="215"/>
      <c r="J71" s="215"/>
      <c r="K71" s="215"/>
      <c r="L71" s="215"/>
      <c r="M71" s="215"/>
      <c r="N71" s="215"/>
      <c r="O71" s="215"/>
      <c r="P71" s="215"/>
      <c r="Q71" s="215"/>
      <c r="R71" s="215"/>
    </row>
    <row r="72" spans="1:18" x14ac:dyDescent="0.2">
      <c r="A72" s="99" t="s">
        <v>116</v>
      </c>
      <c r="B72" s="215"/>
      <c r="C72" s="222"/>
      <c r="D72" s="215"/>
      <c r="E72" s="222"/>
      <c r="F72" s="215"/>
      <c r="G72" s="215"/>
      <c r="H72" s="215"/>
      <c r="I72" s="215"/>
      <c r="J72" s="215"/>
      <c r="K72" s="215"/>
      <c r="L72" s="215"/>
      <c r="M72" s="215"/>
      <c r="N72" s="215"/>
      <c r="O72" s="215"/>
      <c r="P72" s="215"/>
      <c r="Q72" s="215"/>
      <c r="R72" s="215"/>
    </row>
    <row r="73" spans="1:18" x14ac:dyDescent="0.2">
      <c r="A73" s="98" t="s">
        <v>117</v>
      </c>
      <c r="B73" s="215"/>
      <c r="C73" s="222"/>
      <c r="D73" s="215"/>
      <c r="E73" s="222"/>
      <c r="F73" s="215"/>
      <c r="G73" s="215"/>
      <c r="H73" s="215"/>
      <c r="I73" s="215"/>
      <c r="J73" s="215"/>
      <c r="K73" s="215"/>
      <c r="L73" s="215"/>
      <c r="M73" s="215"/>
      <c r="N73" s="215"/>
      <c r="O73" s="215"/>
      <c r="P73" s="215"/>
      <c r="Q73" s="215"/>
      <c r="R73" s="215"/>
    </row>
    <row r="74" spans="1:18" x14ac:dyDescent="0.2">
      <c r="A74" s="98"/>
      <c r="B74" s="215"/>
      <c r="C74" s="222"/>
      <c r="D74" s="215"/>
      <c r="E74" s="222"/>
      <c r="F74" s="215"/>
      <c r="G74" s="215"/>
      <c r="H74" s="215"/>
      <c r="I74" s="215"/>
      <c r="J74" s="215"/>
      <c r="K74" s="215"/>
      <c r="L74" s="215"/>
      <c r="M74" s="215"/>
      <c r="N74" s="215"/>
      <c r="O74" s="215"/>
      <c r="P74" s="215"/>
      <c r="Q74" s="215"/>
      <c r="R74" s="215"/>
    </row>
    <row r="75" spans="1:18" ht="37.5" x14ac:dyDescent="0.2">
      <c r="A75" s="99" t="s">
        <v>118</v>
      </c>
      <c r="B75" s="215"/>
      <c r="C75" s="222"/>
      <c r="D75" s="215"/>
      <c r="E75" s="222"/>
      <c r="F75" s="215"/>
      <c r="G75" s="215"/>
      <c r="H75" s="215"/>
      <c r="I75" s="215"/>
      <c r="J75" s="215"/>
      <c r="K75" s="215"/>
      <c r="L75" s="215"/>
      <c r="M75" s="215"/>
      <c r="N75" s="215"/>
      <c r="O75" s="215"/>
      <c r="P75" s="215"/>
      <c r="Q75" s="215"/>
      <c r="R75" s="215"/>
    </row>
    <row r="76" spans="1:18" x14ac:dyDescent="0.2">
      <c r="A76" s="100"/>
      <c r="B76" s="215"/>
      <c r="C76" s="222"/>
      <c r="D76" s="215"/>
      <c r="E76" s="222"/>
      <c r="F76" s="215"/>
      <c r="G76" s="215"/>
      <c r="H76" s="215"/>
      <c r="I76" s="215"/>
      <c r="J76" s="215"/>
      <c r="K76" s="215"/>
      <c r="L76" s="215"/>
      <c r="M76" s="215"/>
      <c r="N76" s="215"/>
      <c r="O76" s="215"/>
      <c r="P76" s="215"/>
      <c r="Q76" s="215"/>
      <c r="R76" s="215"/>
    </row>
    <row r="77" spans="1:18" x14ac:dyDescent="0.2">
      <c r="A77" s="127" t="s">
        <v>202</v>
      </c>
      <c r="B77" s="127" t="s">
        <v>337</v>
      </c>
      <c r="C77" s="127"/>
      <c r="D77" s="127"/>
      <c r="E77" s="127"/>
      <c r="F77" s="127"/>
      <c r="G77" s="127"/>
      <c r="H77" s="127"/>
      <c r="I77" s="127"/>
      <c r="J77" s="127"/>
      <c r="K77" s="127"/>
      <c r="L77" s="127"/>
      <c r="M77" s="127"/>
      <c r="N77" s="127"/>
      <c r="O77" s="127"/>
      <c r="P77" s="127"/>
      <c r="Q77" s="127"/>
      <c r="R77" s="127"/>
    </row>
    <row r="78" spans="1:18" x14ac:dyDescent="0.3">
      <c r="A78" s="125" t="s">
        <v>216</v>
      </c>
      <c r="B78" s="215"/>
      <c r="C78" s="222"/>
      <c r="D78" s="215"/>
      <c r="E78" s="222"/>
      <c r="F78" s="215"/>
      <c r="G78" s="215"/>
      <c r="H78" s="215"/>
      <c r="I78" s="215"/>
      <c r="J78" s="215"/>
      <c r="K78" s="215"/>
      <c r="L78" s="215"/>
      <c r="M78" s="215"/>
      <c r="N78" s="215"/>
      <c r="O78" s="215"/>
      <c r="P78" s="215"/>
      <c r="Q78" s="215"/>
      <c r="R78" s="215"/>
    </row>
    <row r="79" spans="1:18" x14ac:dyDescent="0.3">
      <c r="A79" s="102" t="s">
        <v>119</v>
      </c>
      <c r="B79" s="215"/>
      <c r="C79" s="222"/>
      <c r="D79" s="215"/>
      <c r="E79" s="222"/>
      <c r="F79" s="215"/>
      <c r="G79" s="215"/>
      <c r="H79" s="215"/>
      <c r="I79" s="215"/>
      <c r="J79" s="215"/>
      <c r="K79" s="215"/>
      <c r="L79" s="215"/>
      <c r="M79" s="215"/>
      <c r="N79" s="215"/>
      <c r="O79" s="215"/>
      <c r="P79" s="215"/>
      <c r="Q79" s="215"/>
      <c r="R79" s="215"/>
    </row>
    <row r="80" spans="1:18" x14ac:dyDescent="0.3">
      <c r="A80" s="102" t="s">
        <v>120</v>
      </c>
      <c r="B80" s="215"/>
      <c r="C80" s="222"/>
      <c r="D80" s="215"/>
      <c r="E80" s="222"/>
      <c r="F80" s="215"/>
      <c r="G80" s="215"/>
      <c r="H80" s="215"/>
      <c r="I80" s="215"/>
      <c r="J80" s="215"/>
      <c r="K80" s="215"/>
      <c r="L80" s="215"/>
      <c r="M80" s="215"/>
      <c r="N80" s="215"/>
      <c r="O80" s="215"/>
      <c r="P80" s="215"/>
      <c r="Q80" s="215"/>
      <c r="R80" s="215"/>
    </row>
    <row r="81" spans="1:18" x14ac:dyDescent="0.3">
      <c r="A81" s="102" t="s">
        <v>121</v>
      </c>
      <c r="B81" s="215"/>
      <c r="C81" s="222"/>
      <c r="D81" s="215"/>
      <c r="E81" s="222"/>
      <c r="F81" s="215"/>
      <c r="G81" s="215"/>
      <c r="H81" s="215"/>
      <c r="I81" s="215"/>
      <c r="J81" s="215"/>
      <c r="K81" s="215"/>
      <c r="L81" s="215"/>
      <c r="M81" s="215"/>
      <c r="N81" s="215"/>
      <c r="O81" s="215"/>
      <c r="P81" s="215"/>
      <c r="Q81" s="215"/>
      <c r="R81" s="215"/>
    </row>
    <row r="82" spans="1:18" x14ac:dyDescent="0.3">
      <c r="A82" s="102" t="s">
        <v>122</v>
      </c>
      <c r="B82" s="215"/>
      <c r="C82" s="222"/>
      <c r="D82" s="215"/>
      <c r="E82" s="222"/>
      <c r="F82" s="215"/>
      <c r="G82" s="215"/>
      <c r="H82" s="215"/>
      <c r="I82" s="215"/>
      <c r="J82" s="215"/>
      <c r="K82" s="215"/>
      <c r="L82" s="215"/>
      <c r="M82" s="215"/>
      <c r="N82" s="215"/>
      <c r="O82" s="215"/>
      <c r="P82" s="215"/>
      <c r="Q82" s="215"/>
      <c r="R82" s="215"/>
    </row>
    <row r="83" spans="1:18" x14ac:dyDescent="0.3">
      <c r="A83" s="102" t="s">
        <v>123</v>
      </c>
      <c r="B83" s="215"/>
      <c r="C83" s="222"/>
      <c r="D83" s="215"/>
      <c r="E83" s="222"/>
      <c r="F83" s="215"/>
      <c r="G83" s="215"/>
      <c r="H83" s="215"/>
      <c r="I83" s="215"/>
      <c r="J83" s="215"/>
      <c r="K83" s="215"/>
      <c r="L83" s="215"/>
      <c r="M83" s="215"/>
      <c r="N83" s="215"/>
      <c r="O83" s="215"/>
      <c r="P83" s="215"/>
      <c r="Q83" s="215"/>
      <c r="R83" s="215"/>
    </row>
    <row r="84" spans="1:18" x14ac:dyDescent="0.3">
      <c r="A84" s="102" t="s">
        <v>124</v>
      </c>
      <c r="B84" s="215"/>
      <c r="C84" s="222"/>
      <c r="D84" s="215"/>
      <c r="E84" s="222"/>
      <c r="F84" s="215"/>
      <c r="G84" s="215"/>
      <c r="H84" s="215"/>
      <c r="I84" s="215"/>
      <c r="J84" s="215"/>
      <c r="K84" s="215"/>
      <c r="L84" s="215"/>
      <c r="M84" s="215"/>
      <c r="N84" s="215"/>
      <c r="O84" s="215"/>
      <c r="P84" s="215"/>
      <c r="Q84" s="215"/>
      <c r="R84" s="215"/>
    </row>
    <row r="85" spans="1:18" x14ac:dyDescent="0.3">
      <c r="A85" s="102" t="s">
        <v>125</v>
      </c>
      <c r="B85" s="215"/>
      <c r="C85" s="222"/>
      <c r="D85" s="215"/>
      <c r="E85" s="222"/>
      <c r="F85" s="215"/>
      <c r="G85" s="215"/>
      <c r="H85" s="215"/>
      <c r="I85" s="215"/>
      <c r="J85" s="215"/>
      <c r="K85" s="215"/>
      <c r="L85" s="215"/>
      <c r="M85" s="215"/>
      <c r="N85" s="215"/>
      <c r="O85" s="215"/>
      <c r="P85" s="215"/>
      <c r="Q85" s="215"/>
      <c r="R85" s="215"/>
    </row>
    <row r="86" spans="1:18" x14ac:dyDescent="0.3">
      <c r="A86" s="102" t="s">
        <v>126</v>
      </c>
      <c r="B86" s="215"/>
      <c r="C86" s="222"/>
      <c r="D86" s="215"/>
      <c r="E86" s="222"/>
      <c r="F86" s="215"/>
      <c r="G86" s="215"/>
      <c r="H86" s="215"/>
      <c r="I86" s="215"/>
      <c r="J86" s="215"/>
      <c r="K86" s="215"/>
      <c r="L86" s="215"/>
      <c r="M86" s="215"/>
      <c r="N86" s="215"/>
      <c r="O86" s="215"/>
      <c r="P86" s="215"/>
      <c r="Q86" s="215"/>
      <c r="R86" s="215"/>
    </row>
    <row r="87" spans="1:18" x14ac:dyDescent="0.3">
      <c r="A87" s="102"/>
      <c r="B87" s="215"/>
      <c r="C87" s="222"/>
      <c r="D87" s="215"/>
      <c r="E87" s="222"/>
      <c r="F87" s="215"/>
      <c r="G87" s="215"/>
      <c r="H87" s="215"/>
      <c r="I87" s="215"/>
      <c r="J87" s="215"/>
      <c r="K87" s="215"/>
      <c r="L87" s="215"/>
      <c r="M87" s="215"/>
      <c r="N87" s="215"/>
      <c r="O87" s="215"/>
      <c r="P87" s="215"/>
      <c r="Q87" s="215"/>
      <c r="R87" s="215"/>
    </row>
    <row r="88" spans="1:18" x14ac:dyDescent="0.2">
      <c r="A88" s="99" t="s">
        <v>127</v>
      </c>
      <c r="B88" s="215"/>
      <c r="C88" s="222"/>
      <c r="D88" s="215"/>
      <c r="E88" s="222"/>
      <c r="F88" s="215"/>
      <c r="G88" s="215"/>
      <c r="H88" s="215"/>
      <c r="I88" s="215"/>
      <c r="J88" s="215"/>
      <c r="K88" s="215"/>
      <c r="L88" s="215"/>
      <c r="M88" s="215"/>
      <c r="N88" s="215"/>
      <c r="O88" s="215"/>
      <c r="P88" s="215"/>
      <c r="Q88" s="215"/>
      <c r="R88" s="215"/>
    </row>
    <row r="89" spans="1:18" x14ac:dyDescent="0.2">
      <c r="A89" s="98" t="s">
        <v>128</v>
      </c>
      <c r="B89" s="215"/>
      <c r="C89" s="222"/>
      <c r="D89" s="215"/>
      <c r="E89" s="222"/>
      <c r="F89" s="215"/>
      <c r="G89" s="215"/>
      <c r="H89" s="215"/>
      <c r="I89" s="215"/>
      <c r="J89" s="215"/>
      <c r="K89" s="215"/>
      <c r="L89" s="215"/>
      <c r="M89" s="215"/>
      <c r="N89" s="215"/>
      <c r="O89" s="215"/>
      <c r="P89" s="215"/>
      <c r="Q89" s="215"/>
      <c r="R89" s="215"/>
    </row>
    <row r="90" spans="1:18" x14ac:dyDescent="0.2">
      <c r="A90" s="98" t="s">
        <v>129</v>
      </c>
      <c r="B90" s="215"/>
      <c r="C90" s="222"/>
      <c r="D90" s="215"/>
      <c r="E90" s="222"/>
      <c r="F90" s="215"/>
      <c r="G90" s="215"/>
      <c r="H90" s="215"/>
      <c r="I90" s="215"/>
      <c r="J90" s="215"/>
      <c r="K90" s="215"/>
      <c r="L90" s="215"/>
      <c r="M90" s="215"/>
      <c r="N90" s="215"/>
      <c r="O90" s="215"/>
      <c r="P90" s="215"/>
      <c r="Q90" s="215"/>
      <c r="R90" s="215"/>
    </row>
    <row r="91" spans="1:18" x14ac:dyDescent="0.2">
      <c r="A91" s="98" t="s">
        <v>130</v>
      </c>
      <c r="B91" s="215"/>
      <c r="C91" s="222"/>
      <c r="D91" s="215"/>
      <c r="E91" s="222"/>
      <c r="F91" s="215"/>
      <c r="G91" s="215"/>
      <c r="H91" s="215"/>
      <c r="I91" s="215"/>
      <c r="J91" s="215"/>
      <c r="K91" s="215"/>
      <c r="L91" s="215"/>
      <c r="M91" s="215"/>
      <c r="N91" s="215"/>
      <c r="O91" s="215"/>
      <c r="P91" s="215"/>
      <c r="Q91" s="215"/>
      <c r="R91" s="215"/>
    </row>
    <row r="92" spans="1:18" x14ac:dyDescent="0.2">
      <c r="A92" s="98" t="s">
        <v>131</v>
      </c>
      <c r="B92" s="215"/>
      <c r="C92" s="222"/>
      <c r="D92" s="215"/>
      <c r="E92" s="222"/>
      <c r="F92" s="215"/>
      <c r="G92" s="215"/>
      <c r="H92" s="215"/>
      <c r="I92" s="215"/>
      <c r="J92" s="215"/>
      <c r="K92" s="215"/>
      <c r="L92" s="215"/>
      <c r="M92" s="215"/>
      <c r="N92" s="215"/>
      <c r="O92" s="215"/>
      <c r="P92" s="215"/>
      <c r="Q92" s="215"/>
      <c r="R92" s="215"/>
    </row>
    <row r="93" spans="1:18" x14ac:dyDescent="0.2">
      <c r="A93" s="98" t="s">
        <v>132</v>
      </c>
      <c r="B93" s="215"/>
      <c r="C93" s="222"/>
      <c r="D93" s="215"/>
      <c r="E93" s="222"/>
      <c r="F93" s="215"/>
      <c r="G93" s="215"/>
      <c r="H93" s="215"/>
      <c r="I93" s="215"/>
      <c r="J93" s="215"/>
      <c r="K93" s="215"/>
      <c r="L93" s="215"/>
      <c r="M93" s="215"/>
      <c r="N93" s="215"/>
      <c r="O93" s="215"/>
      <c r="P93" s="215"/>
      <c r="Q93" s="215"/>
      <c r="R93" s="215"/>
    </row>
    <row r="94" spans="1:18" x14ac:dyDescent="0.2">
      <c r="A94" s="98" t="s">
        <v>133</v>
      </c>
      <c r="B94" s="215"/>
      <c r="C94" s="222"/>
      <c r="D94" s="215"/>
      <c r="E94" s="222"/>
      <c r="F94" s="215"/>
      <c r="G94" s="215"/>
      <c r="H94" s="215"/>
      <c r="I94" s="215"/>
      <c r="J94" s="215"/>
      <c r="K94" s="215"/>
      <c r="L94" s="215"/>
      <c r="M94" s="215"/>
      <c r="N94" s="215"/>
      <c r="O94" s="215"/>
      <c r="P94" s="215"/>
      <c r="Q94" s="215"/>
      <c r="R94" s="215"/>
    </row>
    <row r="95" spans="1:18" x14ac:dyDescent="0.2">
      <c r="A95" s="98" t="s">
        <v>134</v>
      </c>
      <c r="B95" s="215"/>
      <c r="C95" s="222"/>
      <c r="D95" s="215"/>
      <c r="E95" s="222"/>
      <c r="F95" s="215"/>
      <c r="G95" s="215"/>
      <c r="H95" s="215"/>
      <c r="I95" s="215"/>
      <c r="J95" s="215"/>
      <c r="K95" s="215"/>
      <c r="L95" s="215"/>
      <c r="M95" s="215"/>
      <c r="N95" s="215"/>
      <c r="O95" s="215"/>
      <c r="P95" s="215"/>
      <c r="Q95" s="215"/>
      <c r="R95" s="215"/>
    </row>
    <row r="96" spans="1:18" x14ac:dyDescent="0.2">
      <c r="A96" s="98" t="s">
        <v>135</v>
      </c>
      <c r="B96" s="215"/>
      <c r="C96" s="222"/>
      <c r="D96" s="215"/>
      <c r="E96" s="222"/>
      <c r="F96" s="215"/>
      <c r="G96" s="215"/>
      <c r="H96" s="215"/>
      <c r="I96" s="215"/>
      <c r="J96" s="215"/>
      <c r="K96" s="215"/>
      <c r="L96" s="215"/>
      <c r="M96" s="215"/>
      <c r="N96" s="215"/>
      <c r="O96" s="215"/>
      <c r="P96" s="215"/>
      <c r="Q96" s="215"/>
      <c r="R96" s="215"/>
    </row>
    <row r="97" spans="1:18" x14ac:dyDescent="0.2">
      <c r="A97" s="98" t="s">
        <v>136</v>
      </c>
      <c r="B97" s="215"/>
      <c r="C97" s="222"/>
      <c r="D97" s="215"/>
      <c r="E97" s="222"/>
      <c r="F97" s="215"/>
      <c r="G97" s="215"/>
      <c r="H97" s="215"/>
      <c r="I97" s="215"/>
      <c r="J97" s="215"/>
      <c r="K97" s="215"/>
      <c r="L97" s="215"/>
      <c r="M97" s="215"/>
      <c r="N97" s="215"/>
      <c r="O97" s="215"/>
      <c r="P97" s="215"/>
      <c r="Q97" s="215"/>
      <c r="R97" s="215"/>
    </row>
    <row r="98" spans="1:18" x14ac:dyDescent="0.2">
      <c r="A98" s="98" t="s">
        <v>137</v>
      </c>
      <c r="B98" s="215"/>
      <c r="C98" s="222"/>
      <c r="D98" s="215"/>
      <c r="E98" s="222"/>
      <c r="F98" s="215"/>
      <c r="G98" s="215"/>
      <c r="H98" s="215"/>
      <c r="I98" s="215"/>
      <c r="J98" s="215"/>
      <c r="K98" s="215"/>
      <c r="L98" s="215"/>
      <c r="M98" s="215"/>
      <c r="N98" s="215"/>
      <c r="O98" s="215"/>
      <c r="P98" s="215"/>
      <c r="Q98" s="215"/>
      <c r="R98" s="215"/>
    </row>
    <row r="99" spans="1:18" x14ac:dyDescent="0.2">
      <c r="A99" s="98" t="s">
        <v>138</v>
      </c>
      <c r="B99" s="215"/>
      <c r="C99" s="222"/>
      <c r="D99" s="215"/>
      <c r="E99" s="222"/>
      <c r="F99" s="215"/>
      <c r="G99" s="215"/>
      <c r="H99" s="215"/>
      <c r="I99" s="215"/>
      <c r="J99" s="215"/>
      <c r="K99" s="215"/>
      <c r="L99" s="215"/>
      <c r="M99" s="215"/>
      <c r="N99" s="215"/>
      <c r="O99" s="215"/>
      <c r="P99" s="215"/>
      <c r="Q99" s="215"/>
      <c r="R99" s="215"/>
    </row>
    <row r="100" spans="1:18" x14ac:dyDescent="0.2">
      <c r="A100" s="98" t="s">
        <v>139</v>
      </c>
      <c r="B100" s="215"/>
      <c r="C100" s="222"/>
      <c r="D100" s="215"/>
      <c r="E100" s="222"/>
      <c r="F100" s="215"/>
      <c r="G100" s="215"/>
      <c r="H100" s="215"/>
      <c r="I100" s="215"/>
      <c r="J100" s="215"/>
      <c r="K100" s="215"/>
      <c r="L100" s="215"/>
      <c r="M100" s="215"/>
      <c r="N100" s="215"/>
      <c r="O100" s="215"/>
      <c r="P100" s="215"/>
      <c r="Q100" s="215"/>
      <c r="R100" s="215"/>
    </row>
    <row r="101" spans="1:18" x14ac:dyDescent="0.2">
      <c r="A101" s="98" t="s">
        <v>140</v>
      </c>
      <c r="B101" s="215"/>
      <c r="C101" s="222"/>
      <c r="D101" s="215"/>
      <c r="E101" s="222"/>
      <c r="F101" s="215"/>
      <c r="G101" s="215"/>
      <c r="H101" s="215"/>
      <c r="I101" s="215"/>
      <c r="J101" s="215"/>
      <c r="K101" s="215"/>
      <c r="L101" s="215"/>
      <c r="M101" s="215"/>
      <c r="N101" s="215"/>
      <c r="O101" s="215"/>
      <c r="P101" s="215"/>
      <c r="Q101" s="215"/>
      <c r="R101" s="215"/>
    </row>
    <row r="102" spans="1:18" x14ac:dyDescent="0.2">
      <c r="A102" s="98" t="s">
        <v>141</v>
      </c>
      <c r="B102" s="215"/>
      <c r="C102" s="222"/>
      <c r="D102" s="215"/>
      <c r="E102" s="222"/>
      <c r="F102" s="215"/>
      <c r="G102" s="215"/>
      <c r="H102" s="215"/>
      <c r="I102" s="215"/>
      <c r="J102" s="215"/>
      <c r="K102" s="215"/>
      <c r="L102" s="215"/>
      <c r="M102" s="215"/>
      <c r="N102" s="215"/>
      <c r="O102" s="215"/>
      <c r="P102" s="215"/>
      <c r="Q102" s="215"/>
      <c r="R102" s="215"/>
    </row>
    <row r="103" spans="1:18" x14ac:dyDescent="0.2">
      <c r="A103" s="98" t="s">
        <v>142</v>
      </c>
      <c r="B103" s="215"/>
      <c r="C103" s="222"/>
      <c r="D103" s="215"/>
      <c r="E103" s="222"/>
      <c r="F103" s="215"/>
      <c r="G103" s="215"/>
      <c r="H103" s="215"/>
      <c r="I103" s="215"/>
      <c r="J103" s="215"/>
      <c r="K103" s="215"/>
      <c r="L103" s="215"/>
      <c r="M103" s="215"/>
      <c r="N103" s="215"/>
      <c r="O103" s="215"/>
      <c r="P103" s="215"/>
      <c r="Q103" s="215"/>
      <c r="R103" s="215"/>
    </row>
    <row r="104" spans="1:18" x14ac:dyDescent="0.2">
      <c r="A104" s="98"/>
      <c r="B104" s="215"/>
      <c r="C104" s="222"/>
      <c r="D104" s="215"/>
      <c r="E104" s="222"/>
      <c r="F104" s="215"/>
      <c r="G104" s="215"/>
      <c r="H104" s="215"/>
      <c r="I104" s="215"/>
      <c r="J104" s="215"/>
      <c r="K104" s="215"/>
      <c r="L104" s="215"/>
      <c r="M104" s="215"/>
      <c r="N104" s="215"/>
      <c r="O104" s="215"/>
      <c r="P104" s="215"/>
      <c r="Q104" s="215"/>
      <c r="R104" s="215"/>
    </row>
    <row r="105" spans="1:18" x14ac:dyDescent="0.3">
      <c r="A105" s="116" t="s">
        <v>217</v>
      </c>
      <c r="B105" s="215"/>
      <c r="C105" s="222"/>
      <c r="D105" s="215"/>
      <c r="E105" s="222"/>
      <c r="F105" s="215"/>
      <c r="G105" s="215"/>
      <c r="H105" s="215"/>
      <c r="I105" s="215"/>
      <c r="J105" s="215"/>
      <c r="K105" s="215"/>
      <c r="L105" s="215"/>
      <c r="M105" s="215"/>
      <c r="N105" s="215"/>
      <c r="O105" s="215"/>
      <c r="P105" s="215"/>
      <c r="Q105" s="215"/>
      <c r="R105" s="215"/>
    </row>
    <row r="106" spans="1:18" x14ac:dyDescent="0.3">
      <c r="A106" s="104" t="s">
        <v>143</v>
      </c>
      <c r="B106" s="215"/>
      <c r="C106" s="222"/>
      <c r="D106" s="215"/>
      <c r="E106" s="222"/>
      <c r="F106" s="215"/>
      <c r="G106" s="215"/>
      <c r="H106" s="215"/>
      <c r="I106" s="215"/>
      <c r="J106" s="215"/>
      <c r="K106" s="215"/>
      <c r="L106" s="215"/>
      <c r="M106" s="215"/>
      <c r="N106" s="215"/>
      <c r="O106" s="215"/>
      <c r="P106" s="215"/>
      <c r="Q106" s="215"/>
      <c r="R106" s="215"/>
    </row>
    <row r="107" spans="1:18" x14ac:dyDescent="0.3">
      <c r="A107" s="104" t="s">
        <v>144</v>
      </c>
      <c r="B107" s="215"/>
      <c r="C107" s="222"/>
      <c r="D107" s="215"/>
      <c r="E107" s="222"/>
      <c r="F107" s="215"/>
      <c r="G107" s="215"/>
      <c r="H107" s="215"/>
      <c r="I107" s="215"/>
      <c r="J107" s="215"/>
      <c r="K107" s="215"/>
      <c r="L107" s="215"/>
      <c r="M107" s="215"/>
      <c r="N107" s="215"/>
      <c r="O107" s="215"/>
      <c r="P107" s="215"/>
      <c r="Q107" s="215"/>
      <c r="R107" s="215"/>
    </row>
    <row r="108" spans="1:18" x14ac:dyDescent="0.3">
      <c r="A108" s="102" t="s">
        <v>145</v>
      </c>
      <c r="B108" s="215"/>
      <c r="C108" s="222"/>
      <c r="D108" s="215"/>
      <c r="E108" s="222"/>
      <c r="F108" s="215"/>
      <c r="G108" s="215"/>
      <c r="H108" s="215"/>
      <c r="I108" s="215"/>
      <c r="J108" s="215"/>
      <c r="K108" s="215"/>
      <c r="L108" s="215"/>
      <c r="M108" s="215"/>
      <c r="N108" s="215"/>
      <c r="O108" s="215"/>
      <c r="P108" s="215"/>
      <c r="Q108" s="215"/>
      <c r="R108" s="215"/>
    </row>
    <row r="109" spans="1:18" x14ac:dyDescent="0.3">
      <c r="A109" s="102" t="s">
        <v>146</v>
      </c>
      <c r="B109" s="215"/>
      <c r="C109" s="222"/>
      <c r="D109" s="215"/>
      <c r="E109" s="222"/>
      <c r="F109" s="215"/>
      <c r="G109" s="215"/>
      <c r="H109" s="215"/>
      <c r="I109" s="215"/>
      <c r="J109" s="215"/>
      <c r="K109" s="215"/>
      <c r="L109" s="215"/>
      <c r="M109" s="215"/>
      <c r="N109" s="215"/>
      <c r="O109" s="215"/>
      <c r="P109" s="215"/>
      <c r="Q109" s="215"/>
      <c r="R109" s="215"/>
    </row>
    <row r="110" spans="1:18" x14ac:dyDescent="0.3">
      <c r="A110" s="102"/>
      <c r="B110" s="215"/>
      <c r="C110" s="222"/>
      <c r="D110" s="215"/>
      <c r="E110" s="222"/>
      <c r="F110" s="215"/>
      <c r="G110" s="215"/>
      <c r="H110" s="215"/>
      <c r="I110" s="215"/>
      <c r="J110" s="215"/>
      <c r="K110" s="215"/>
      <c r="L110" s="215"/>
      <c r="M110" s="215"/>
      <c r="N110" s="215"/>
      <c r="O110" s="215"/>
      <c r="P110" s="215"/>
      <c r="Q110" s="215"/>
      <c r="R110" s="215"/>
    </row>
    <row r="111" spans="1:18" x14ac:dyDescent="0.3">
      <c r="A111" s="102" t="s">
        <v>147</v>
      </c>
      <c r="B111" s="215"/>
      <c r="C111" s="222"/>
      <c r="D111" s="215"/>
      <c r="E111" s="222"/>
      <c r="F111" s="215"/>
      <c r="G111" s="215"/>
      <c r="H111" s="215"/>
      <c r="I111" s="215"/>
      <c r="J111" s="215"/>
      <c r="K111" s="215"/>
      <c r="L111" s="215"/>
      <c r="M111" s="215"/>
      <c r="N111" s="215"/>
      <c r="O111" s="215"/>
      <c r="P111" s="215"/>
      <c r="Q111" s="215"/>
      <c r="R111" s="215"/>
    </row>
    <row r="112" spans="1:18" x14ac:dyDescent="0.3">
      <c r="A112" s="102" t="s">
        <v>148</v>
      </c>
      <c r="B112" s="215"/>
      <c r="C112" s="222"/>
      <c r="D112" s="215"/>
      <c r="E112" s="222"/>
      <c r="F112" s="215"/>
      <c r="G112" s="215"/>
      <c r="H112" s="215"/>
      <c r="I112" s="215"/>
      <c r="J112" s="215"/>
      <c r="K112" s="215"/>
      <c r="L112" s="215"/>
      <c r="M112" s="215"/>
      <c r="N112" s="215"/>
      <c r="O112" s="215"/>
      <c r="P112" s="215"/>
      <c r="Q112" s="215"/>
      <c r="R112" s="215"/>
    </row>
    <row r="113" spans="1:18" x14ac:dyDescent="0.3">
      <c r="A113" s="102" t="s">
        <v>149</v>
      </c>
      <c r="B113" s="215"/>
      <c r="C113" s="222"/>
      <c r="D113" s="215"/>
      <c r="E113" s="222"/>
      <c r="F113" s="215"/>
      <c r="G113" s="215"/>
      <c r="H113" s="215"/>
      <c r="I113" s="215"/>
      <c r="J113" s="215"/>
      <c r="K113" s="215"/>
      <c r="L113" s="215"/>
      <c r="M113" s="215"/>
      <c r="N113" s="215"/>
      <c r="O113" s="215"/>
      <c r="P113" s="215"/>
      <c r="Q113" s="215"/>
      <c r="R113" s="215"/>
    </row>
    <row r="114" spans="1:18" x14ac:dyDescent="0.3">
      <c r="A114" s="102" t="s">
        <v>150</v>
      </c>
      <c r="B114" s="215"/>
      <c r="C114" s="222"/>
      <c r="D114" s="215"/>
      <c r="E114" s="222"/>
      <c r="F114" s="215"/>
      <c r="G114" s="215"/>
      <c r="H114" s="215"/>
      <c r="I114" s="215"/>
      <c r="J114" s="215"/>
      <c r="K114" s="215"/>
      <c r="L114" s="215"/>
      <c r="M114" s="215"/>
      <c r="N114" s="215"/>
      <c r="O114" s="215"/>
      <c r="P114" s="215"/>
      <c r="Q114" s="215"/>
      <c r="R114" s="215"/>
    </row>
    <row r="115" spans="1:18" x14ac:dyDescent="0.3">
      <c r="A115" s="102" t="s">
        <v>151</v>
      </c>
      <c r="B115" s="215"/>
      <c r="C115" s="222"/>
      <c r="D115" s="215"/>
      <c r="E115" s="222"/>
      <c r="F115" s="215"/>
      <c r="G115" s="215"/>
      <c r="H115" s="215"/>
      <c r="I115" s="215"/>
      <c r="J115" s="215"/>
      <c r="K115" s="215"/>
      <c r="L115" s="215"/>
      <c r="M115" s="215"/>
      <c r="N115" s="215"/>
      <c r="O115" s="215"/>
      <c r="P115" s="215"/>
      <c r="Q115" s="215"/>
      <c r="R115" s="215"/>
    </row>
    <row r="116" spans="1:18" x14ac:dyDescent="0.3">
      <c r="A116" s="102" t="s">
        <v>152</v>
      </c>
      <c r="B116" s="215"/>
      <c r="C116" s="222"/>
      <c r="D116" s="215"/>
      <c r="E116" s="222"/>
      <c r="F116" s="215"/>
      <c r="G116" s="215"/>
      <c r="H116" s="215"/>
      <c r="I116" s="215"/>
      <c r="J116" s="215"/>
      <c r="K116" s="215"/>
      <c r="L116" s="215"/>
      <c r="M116" s="215"/>
      <c r="N116" s="215"/>
      <c r="O116" s="215"/>
      <c r="P116" s="215"/>
      <c r="Q116" s="215"/>
      <c r="R116" s="215"/>
    </row>
    <row r="117" spans="1:18" x14ac:dyDescent="0.3">
      <c r="A117" s="102" t="s">
        <v>153</v>
      </c>
      <c r="B117" s="215"/>
      <c r="C117" s="222"/>
      <c r="D117" s="215"/>
      <c r="E117" s="222"/>
      <c r="F117" s="215"/>
      <c r="G117" s="215"/>
      <c r="H117" s="215"/>
      <c r="I117" s="215"/>
      <c r="J117" s="215"/>
      <c r="K117" s="215"/>
      <c r="L117" s="215"/>
      <c r="M117" s="215"/>
      <c r="N117" s="215"/>
      <c r="O117" s="215"/>
      <c r="P117" s="215"/>
      <c r="Q117" s="215"/>
      <c r="R117" s="215"/>
    </row>
    <row r="118" spans="1:18" x14ac:dyDescent="0.3">
      <c r="A118" s="102" t="s">
        <v>154</v>
      </c>
      <c r="B118" s="215"/>
      <c r="C118" s="222"/>
      <c r="D118" s="215"/>
      <c r="E118" s="222"/>
      <c r="F118" s="215"/>
      <c r="G118" s="215"/>
      <c r="H118" s="215"/>
      <c r="I118" s="215"/>
      <c r="J118" s="215"/>
      <c r="K118" s="215"/>
      <c r="L118" s="215"/>
      <c r="M118" s="215"/>
      <c r="N118" s="215"/>
      <c r="O118" s="215"/>
      <c r="P118" s="215"/>
      <c r="Q118" s="215"/>
      <c r="R118" s="215"/>
    </row>
    <row r="119" spans="1:18" x14ac:dyDescent="0.3">
      <c r="A119" s="102" t="s">
        <v>155</v>
      </c>
      <c r="B119" s="215"/>
      <c r="C119" s="222"/>
      <c r="D119" s="215"/>
      <c r="E119" s="222"/>
      <c r="F119" s="215"/>
      <c r="G119" s="215"/>
      <c r="H119" s="215"/>
      <c r="I119" s="215"/>
      <c r="J119" s="215"/>
      <c r="K119" s="215"/>
      <c r="L119" s="215"/>
      <c r="M119" s="215"/>
      <c r="N119" s="215"/>
      <c r="O119" s="215"/>
      <c r="P119" s="215"/>
      <c r="Q119" s="215"/>
      <c r="R119" s="215"/>
    </row>
    <row r="120" spans="1:18" x14ac:dyDescent="0.3">
      <c r="A120" s="102" t="s">
        <v>156</v>
      </c>
      <c r="B120" s="215"/>
      <c r="C120" s="222"/>
      <c r="D120" s="215"/>
      <c r="E120" s="222"/>
      <c r="F120" s="215"/>
      <c r="G120" s="215"/>
      <c r="H120" s="215"/>
      <c r="I120" s="215"/>
      <c r="J120" s="215"/>
      <c r="K120" s="215"/>
      <c r="L120" s="215"/>
      <c r="M120" s="215"/>
      <c r="N120" s="215"/>
      <c r="O120" s="215"/>
      <c r="P120" s="215"/>
      <c r="Q120" s="215"/>
      <c r="R120" s="215"/>
    </row>
    <row r="121" spans="1:18" x14ac:dyDescent="0.3">
      <c r="A121" s="102" t="s">
        <v>157</v>
      </c>
      <c r="B121" s="215"/>
      <c r="C121" s="222"/>
      <c r="D121" s="215"/>
      <c r="E121" s="222"/>
      <c r="F121" s="215"/>
      <c r="G121" s="215"/>
      <c r="H121" s="215"/>
      <c r="I121" s="215"/>
      <c r="J121" s="215"/>
      <c r="K121" s="215"/>
      <c r="L121" s="215"/>
      <c r="M121" s="215"/>
      <c r="N121" s="215"/>
      <c r="O121" s="215"/>
      <c r="P121" s="215"/>
      <c r="Q121" s="215"/>
      <c r="R121" s="215"/>
    </row>
    <row r="122" spans="1:18" x14ac:dyDescent="0.3">
      <c r="A122" s="102" t="s">
        <v>158</v>
      </c>
      <c r="B122" s="215"/>
      <c r="C122" s="222"/>
      <c r="D122" s="215"/>
      <c r="E122" s="222"/>
      <c r="F122" s="215"/>
      <c r="G122" s="215"/>
      <c r="H122" s="215"/>
      <c r="I122" s="215"/>
      <c r="J122" s="215"/>
      <c r="K122" s="215"/>
      <c r="L122" s="215"/>
      <c r="M122" s="215"/>
      <c r="N122" s="215"/>
      <c r="O122" s="215"/>
      <c r="P122" s="215"/>
      <c r="Q122" s="215"/>
      <c r="R122" s="215"/>
    </row>
    <row r="123" spans="1:18" x14ac:dyDescent="0.3">
      <c r="A123" s="110"/>
      <c r="B123" s="215"/>
      <c r="C123" s="222"/>
      <c r="D123" s="215"/>
      <c r="E123" s="222"/>
      <c r="F123" s="215"/>
      <c r="G123" s="215"/>
      <c r="H123" s="215"/>
      <c r="I123" s="215"/>
      <c r="J123" s="215"/>
      <c r="K123" s="215"/>
      <c r="L123" s="215"/>
      <c r="M123" s="215"/>
      <c r="N123" s="215"/>
      <c r="O123" s="215"/>
      <c r="P123" s="215"/>
      <c r="Q123" s="215"/>
      <c r="R123" s="215"/>
    </row>
    <row r="124" spans="1:18" x14ac:dyDescent="0.3">
      <c r="A124" s="117" t="s">
        <v>218</v>
      </c>
      <c r="B124" s="215"/>
      <c r="C124" s="222"/>
      <c r="D124" s="215"/>
      <c r="E124" s="222"/>
      <c r="F124" s="215"/>
      <c r="G124" s="215"/>
      <c r="H124" s="215"/>
      <c r="I124" s="215"/>
      <c r="J124" s="215"/>
      <c r="K124" s="215"/>
      <c r="L124" s="215"/>
      <c r="M124" s="215"/>
      <c r="N124" s="215"/>
      <c r="O124" s="215"/>
      <c r="P124" s="215"/>
      <c r="Q124" s="215"/>
      <c r="R124" s="215"/>
    </row>
    <row r="125" spans="1:18" x14ac:dyDescent="0.3">
      <c r="A125" s="97" t="s">
        <v>159</v>
      </c>
      <c r="B125" s="215"/>
      <c r="C125" s="222"/>
      <c r="D125" s="215"/>
      <c r="E125" s="222"/>
      <c r="F125" s="215"/>
      <c r="G125" s="215"/>
      <c r="H125" s="215"/>
      <c r="I125" s="215"/>
      <c r="J125" s="215"/>
      <c r="K125" s="215"/>
      <c r="L125" s="215"/>
      <c r="M125" s="215"/>
      <c r="N125" s="215"/>
      <c r="O125" s="215"/>
      <c r="P125" s="215"/>
      <c r="Q125" s="215"/>
      <c r="R125" s="215"/>
    </row>
    <row r="126" spans="1:18" x14ac:dyDescent="0.3">
      <c r="A126" s="97" t="s">
        <v>160</v>
      </c>
      <c r="B126" s="215"/>
      <c r="C126" s="222"/>
      <c r="D126" s="215"/>
      <c r="E126" s="222"/>
      <c r="F126" s="215"/>
      <c r="G126" s="215"/>
      <c r="H126" s="215"/>
      <c r="I126" s="215"/>
      <c r="J126" s="215"/>
      <c r="K126" s="215"/>
      <c r="L126" s="215"/>
      <c r="M126" s="215"/>
      <c r="N126" s="215"/>
      <c r="O126" s="215"/>
      <c r="P126" s="215"/>
      <c r="Q126" s="215"/>
      <c r="R126" s="215"/>
    </row>
    <row r="127" spans="1:18" x14ac:dyDescent="0.3">
      <c r="A127" s="102" t="s">
        <v>161</v>
      </c>
      <c r="B127" s="215"/>
      <c r="C127" s="222"/>
      <c r="D127" s="215"/>
      <c r="E127" s="222"/>
      <c r="F127" s="215"/>
      <c r="G127" s="215"/>
      <c r="H127" s="215"/>
      <c r="I127" s="215"/>
      <c r="J127" s="215"/>
      <c r="K127" s="215"/>
      <c r="L127" s="215"/>
      <c r="M127" s="215"/>
      <c r="N127" s="215"/>
      <c r="O127" s="215"/>
      <c r="P127" s="215"/>
      <c r="Q127" s="215"/>
      <c r="R127" s="215"/>
    </row>
    <row r="128" spans="1:18" x14ac:dyDescent="0.2">
      <c r="A128" s="106" t="s">
        <v>162</v>
      </c>
      <c r="B128" s="215"/>
      <c r="C128" s="222"/>
      <c r="D128" s="215"/>
      <c r="E128" s="222"/>
      <c r="F128" s="215"/>
      <c r="G128" s="215"/>
      <c r="H128" s="215"/>
      <c r="I128" s="215"/>
      <c r="J128" s="215"/>
      <c r="K128" s="215"/>
      <c r="L128" s="215"/>
      <c r="M128" s="215"/>
      <c r="N128" s="215"/>
      <c r="O128" s="215"/>
      <c r="P128" s="215"/>
      <c r="Q128" s="215"/>
      <c r="R128" s="215"/>
    </row>
    <row r="129" spans="1:18" x14ac:dyDescent="0.2">
      <c r="A129" s="107" t="s">
        <v>163</v>
      </c>
      <c r="B129" s="215"/>
      <c r="C129" s="222"/>
      <c r="D129" s="215"/>
      <c r="E129" s="222"/>
      <c r="F129" s="215"/>
      <c r="G129" s="215"/>
      <c r="H129" s="215"/>
      <c r="I129" s="215"/>
      <c r="J129" s="215"/>
      <c r="K129" s="215"/>
      <c r="L129" s="215"/>
      <c r="M129" s="215"/>
      <c r="N129" s="215"/>
      <c r="O129" s="215"/>
      <c r="P129" s="215"/>
      <c r="Q129" s="215"/>
      <c r="R129" s="215"/>
    </row>
    <row r="130" spans="1:18" x14ac:dyDescent="0.2">
      <c r="A130" s="108" t="s">
        <v>164</v>
      </c>
      <c r="B130" s="215"/>
      <c r="C130" s="222"/>
      <c r="D130" s="215"/>
      <c r="E130" s="222"/>
      <c r="F130" s="215"/>
      <c r="G130" s="215"/>
      <c r="H130" s="215"/>
      <c r="I130" s="215"/>
      <c r="J130" s="215"/>
      <c r="K130" s="215"/>
      <c r="L130" s="215"/>
      <c r="M130" s="215"/>
      <c r="N130" s="215"/>
      <c r="O130" s="215"/>
      <c r="P130" s="215"/>
      <c r="Q130" s="215"/>
      <c r="R130" s="215"/>
    </row>
    <row r="131" spans="1:18" x14ac:dyDescent="0.2">
      <c r="A131" s="108" t="s">
        <v>165</v>
      </c>
      <c r="B131" s="215"/>
      <c r="C131" s="222"/>
      <c r="D131" s="215"/>
      <c r="E131" s="222"/>
      <c r="F131" s="215"/>
      <c r="G131" s="215"/>
      <c r="H131" s="215"/>
      <c r="I131" s="215"/>
      <c r="J131" s="215"/>
      <c r="K131" s="215"/>
      <c r="L131" s="215"/>
      <c r="M131" s="215"/>
      <c r="N131" s="215"/>
      <c r="O131" s="215"/>
      <c r="P131" s="215"/>
      <c r="Q131" s="215"/>
      <c r="R131" s="215"/>
    </row>
    <row r="132" spans="1:18" x14ac:dyDescent="0.3">
      <c r="A132" s="109" t="s">
        <v>166</v>
      </c>
      <c r="B132" s="215"/>
      <c r="C132" s="222"/>
      <c r="D132" s="215"/>
      <c r="E132" s="222"/>
      <c r="F132" s="215"/>
      <c r="G132" s="215"/>
      <c r="H132" s="215"/>
      <c r="I132" s="215"/>
      <c r="J132" s="215"/>
      <c r="K132" s="215"/>
      <c r="L132" s="215"/>
      <c r="M132" s="215"/>
      <c r="N132" s="215"/>
      <c r="O132" s="215"/>
      <c r="P132" s="215"/>
      <c r="Q132" s="215"/>
      <c r="R132" s="215"/>
    </row>
    <row r="133" spans="1:18" x14ac:dyDescent="0.3">
      <c r="A133" s="109" t="s">
        <v>167</v>
      </c>
      <c r="B133" s="215"/>
      <c r="C133" s="222"/>
      <c r="D133" s="215"/>
      <c r="E133" s="222"/>
      <c r="F133" s="215"/>
      <c r="G133" s="215"/>
      <c r="H133" s="215"/>
      <c r="I133" s="215"/>
      <c r="J133" s="215"/>
      <c r="K133" s="215"/>
      <c r="L133" s="215"/>
      <c r="M133" s="215"/>
      <c r="N133" s="215"/>
      <c r="O133" s="215"/>
      <c r="P133" s="215"/>
      <c r="Q133" s="215"/>
      <c r="R133" s="215"/>
    </row>
    <row r="134" spans="1:18" x14ac:dyDescent="0.3">
      <c r="A134" s="104" t="s">
        <v>168</v>
      </c>
      <c r="B134" s="215"/>
      <c r="C134" s="222"/>
      <c r="D134" s="215"/>
      <c r="E134" s="222"/>
      <c r="F134" s="215"/>
      <c r="G134" s="215"/>
      <c r="H134" s="215"/>
      <c r="I134" s="215"/>
      <c r="J134" s="215"/>
      <c r="K134" s="215"/>
      <c r="L134" s="215"/>
      <c r="M134" s="215"/>
      <c r="N134" s="215"/>
      <c r="O134" s="215"/>
      <c r="P134" s="215"/>
      <c r="Q134" s="215"/>
      <c r="R134" s="215"/>
    </row>
    <row r="135" spans="1:18" x14ac:dyDescent="0.3">
      <c r="A135" s="97" t="s">
        <v>169</v>
      </c>
      <c r="B135" s="215"/>
      <c r="C135" s="222"/>
      <c r="D135" s="215"/>
      <c r="E135" s="222"/>
      <c r="F135" s="215"/>
      <c r="G135" s="215"/>
      <c r="H135" s="215"/>
      <c r="I135" s="215"/>
      <c r="J135" s="215"/>
      <c r="K135" s="215"/>
      <c r="L135" s="215"/>
      <c r="M135" s="215"/>
      <c r="N135" s="215"/>
      <c r="O135" s="215"/>
      <c r="P135" s="215"/>
      <c r="Q135" s="215"/>
      <c r="R135" s="215"/>
    </row>
    <row r="136" spans="1:18" x14ac:dyDescent="0.3">
      <c r="A136" s="109" t="s">
        <v>170</v>
      </c>
      <c r="B136" s="215"/>
      <c r="C136" s="222"/>
      <c r="D136" s="215"/>
      <c r="E136" s="222"/>
      <c r="F136" s="215"/>
      <c r="G136" s="215"/>
      <c r="H136" s="215"/>
      <c r="I136" s="215"/>
      <c r="J136" s="215"/>
      <c r="K136" s="215"/>
      <c r="L136" s="215"/>
      <c r="M136" s="215"/>
      <c r="N136" s="215"/>
      <c r="O136" s="215"/>
      <c r="P136" s="215"/>
      <c r="Q136" s="215"/>
      <c r="R136" s="215"/>
    </row>
    <row r="137" spans="1:18" x14ac:dyDescent="0.3">
      <c r="A137" s="104" t="s">
        <v>171</v>
      </c>
      <c r="B137" s="215"/>
      <c r="C137" s="222"/>
      <c r="D137" s="215"/>
      <c r="E137" s="222"/>
      <c r="F137" s="215"/>
      <c r="G137" s="215"/>
      <c r="H137" s="215"/>
      <c r="I137" s="215"/>
      <c r="J137" s="215"/>
      <c r="K137" s="215"/>
      <c r="L137" s="215"/>
      <c r="M137" s="215"/>
      <c r="N137" s="215"/>
      <c r="O137" s="215"/>
      <c r="P137" s="215"/>
      <c r="Q137" s="215"/>
      <c r="R137" s="215"/>
    </row>
    <row r="138" spans="1:18" x14ac:dyDescent="0.3">
      <c r="A138" s="104"/>
      <c r="B138" s="215"/>
      <c r="C138" s="222"/>
      <c r="D138" s="215"/>
      <c r="E138" s="222"/>
      <c r="F138" s="215"/>
      <c r="G138" s="215"/>
      <c r="H138" s="215"/>
      <c r="I138" s="215"/>
      <c r="J138" s="215"/>
      <c r="K138" s="215"/>
      <c r="L138" s="215"/>
      <c r="M138" s="215"/>
      <c r="N138" s="215"/>
      <c r="O138" s="215"/>
      <c r="P138" s="215"/>
      <c r="Q138" s="215"/>
      <c r="R138" s="215"/>
    </row>
    <row r="139" spans="1:18" x14ac:dyDescent="0.3">
      <c r="A139" s="104" t="s">
        <v>172</v>
      </c>
      <c r="B139" s="215"/>
      <c r="C139" s="222"/>
      <c r="D139" s="215"/>
      <c r="E139" s="222"/>
      <c r="F139" s="215"/>
      <c r="G139" s="215"/>
      <c r="H139" s="215"/>
      <c r="I139" s="215"/>
      <c r="J139" s="215"/>
      <c r="K139" s="215"/>
      <c r="L139" s="215"/>
      <c r="M139" s="215"/>
      <c r="N139" s="215"/>
      <c r="O139" s="215"/>
      <c r="P139" s="215"/>
      <c r="Q139" s="215"/>
      <c r="R139" s="215"/>
    </row>
    <row r="140" spans="1:18" x14ac:dyDescent="0.3">
      <c r="A140" s="110"/>
      <c r="B140" s="215"/>
      <c r="C140" s="222"/>
      <c r="D140" s="215"/>
      <c r="E140" s="222"/>
      <c r="F140" s="215"/>
      <c r="G140" s="215"/>
      <c r="H140" s="215"/>
      <c r="I140" s="215"/>
      <c r="J140" s="215"/>
      <c r="K140" s="215"/>
      <c r="L140" s="215"/>
      <c r="M140" s="215"/>
      <c r="N140" s="215"/>
      <c r="O140" s="215"/>
      <c r="P140" s="215"/>
      <c r="Q140" s="215"/>
      <c r="R140" s="215"/>
    </row>
    <row r="141" spans="1:18" x14ac:dyDescent="0.3">
      <c r="A141" s="116" t="s">
        <v>219</v>
      </c>
      <c r="B141" s="215"/>
      <c r="C141" s="222"/>
      <c r="D141" s="215"/>
      <c r="E141" s="222"/>
      <c r="F141" s="215"/>
      <c r="G141" s="215"/>
      <c r="H141" s="215"/>
      <c r="I141" s="215"/>
      <c r="J141" s="215"/>
      <c r="K141" s="215"/>
      <c r="L141" s="215"/>
      <c r="M141" s="215"/>
      <c r="N141" s="215"/>
      <c r="O141" s="215"/>
      <c r="P141" s="215"/>
      <c r="Q141" s="215"/>
      <c r="R141" s="215"/>
    </row>
    <row r="142" spans="1:18" x14ac:dyDescent="0.3">
      <c r="A142" s="102" t="s">
        <v>173</v>
      </c>
      <c r="B142" s="215"/>
      <c r="C142" s="222"/>
      <c r="D142" s="215"/>
      <c r="E142" s="222"/>
      <c r="F142" s="215"/>
      <c r="G142" s="215"/>
      <c r="H142" s="215"/>
      <c r="I142" s="215"/>
      <c r="J142" s="215"/>
      <c r="K142" s="215"/>
      <c r="L142" s="215"/>
      <c r="M142" s="215"/>
      <c r="N142" s="215"/>
      <c r="O142" s="215"/>
      <c r="P142" s="215"/>
      <c r="Q142" s="215"/>
      <c r="R142" s="215"/>
    </row>
    <row r="143" spans="1:18" x14ac:dyDescent="0.3">
      <c r="A143" s="104" t="s">
        <v>174</v>
      </c>
      <c r="B143" s="215"/>
      <c r="C143" s="222"/>
      <c r="D143" s="215"/>
      <c r="E143" s="222"/>
      <c r="F143" s="215"/>
      <c r="G143" s="215"/>
      <c r="H143" s="215"/>
      <c r="I143" s="215"/>
      <c r="J143" s="215"/>
      <c r="K143" s="215"/>
      <c r="L143" s="215"/>
      <c r="M143" s="215"/>
      <c r="N143" s="215"/>
      <c r="O143" s="215"/>
      <c r="P143" s="215"/>
      <c r="Q143" s="215"/>
      <c r="R143" s="215"/>
    </row>
    <row r="144" spans="1:18" x14ac:dyDescent="0.3">
      <c r="A144" s="104" t="s">
        <v>175</v>
      </c>
      <c r="B144" s="215"/>
      <c r="C144" s="222"/>
      <c r="D144" s="215"/>
      <c r="E144" s="222"/>
      <c r="F144" s="215"/>
      <c r="G144" s="215"/>
      <c r="H144" s="215"/>
      <c r="I144" s="215"/>
      <c r="J144" s="215"/>
      <c r="K144" s="215"/>
      <c r="L144" s="215"/>
      <c r="M144" s="215"/>
      <c r="N144" s="215"/>
      <c r="O144" s="215"/>
      <c r="P144" s="215"/>
      <c r="Q144" s="215"/>
      <c r="R144" s="215"/>
    </row>
    <row r="145" spans="1:18" x14ac:dyDescent="0.3">
      <c r="A145" s="104"/>
      <c r="B145" s="215"/>
      <c r="C145" s="222"/>
      <c r="D145" s="215"/>
      <c r="E145" s="222"/>
      <c r="F145" s="215"/>
      <c r="G145" s="215"/>
      <c r="H145" s="215"/>
      <c r="I145" s="215"/>
      <c r="J145" s="215"/>
      <c r="K145" s="215"/>
      <c r="L145" s="215"/>
      <c r="M145" s="215"/>
      <c r="N145" s="215"/>
      <c r="O145" s="215"/>
      <c r="P145" s="215"/>
      <c r="Q145" s="215"/>
      <c r="R145" s="215"/>
    </row>
    <row r="146" spans="1:18" x14ac:dyDescent="0.3">
      <c r="A146" s="104" t="s">
        <v>176</v>
      </c>
      <c r="B146" s="215"/>
      <c r="C146" s="222"/>
      <c r="D146" s="215"/>
      <c r="E146" s="222"/>
      <c r="F146" s="215"/>
      <c r="G146" s="215"/>
      <c r="H146" s="215"/>
      <c r="I146" s="215"/>
      <c r="J146" s="215"/>
      <c r="K146" s="215"/>
      <c r="L146" s="215"/>
      <c r="M146" s="215"/>
      <c r="N146" s="215"/>
      <c r="O146" s="215"/>
      <c r="P146" s="215"/>
      <c r="Q146" s="215"/>
      <c r="R146" s="215"/>
    </row>
    <row r="147" spans="1:18" x14ac:dyDescent="0.3">
      <c r="A147" s="129"/>
      <c r="B147" s="215"/>
      <c r="C147" s="222"/>
      <c r="D147" s="215"/>
      <c r="E147" s="222"/>
      <c r="F147" s="215"/>
      <c r="G147" s="215"/>
      <c r="H147" s="215"/>
      <c r="I147" s="215"/>
      <c r="J147" s="215"/>
      <c r="K147" s="215"/>
      <c r="L147" s="215"/>
      <c r="M147" s="215"/>
      <c r="N147" s="215"/>
      <c r="O147" s="215"/>
      <c r="P147" s="215"/>
      <c r="Q147" s="215"/>
      <c r="R147" s="215"/>
    </row>
    <row r="148" spans="1:18" x14ac:dyDescent="0.2">
      <c r="A148" s="127" t="s">
        <v>201</v>
      </c>
      <c r="B148" s="127" t="s">
        <v>337</v>
      </c>
      <c r="C148" s="127"/>
      <c r="D148" s="127"/>
      <c r="E148" s="127"/>
      <c r="F148" s="127"/>
      <c r="G148" s="127"/>
      <c r="H148" s="127"/>
      <c r="I148" s="127"/>
      <c r="J148" s="127"/>
      <c r="K148" s="127"/>
      <c r="L148" s="127"/>
      <c r="M148" s="127"/>
      <c r="N148" s="127"/>
      <c r="O148" s="127"/>
      <c r="P148" s="127"/>
      <c r="Q148" s="127"/>
      <c r="R148" s="127"/>
    </row>
    <row r="149" spans="1:18" x14ac:dyDescent="0.3">
      <c r="A149" s="125" t="s">
        <v>220</v>
      </c>
      <c r="B149" s="215"/>
      <c r="C149" s="222"/>
      <c r="D149" s="215"/>
      <c r="E149" s="222"/>
      <c r="F149" s="215"/>
      <c r="G149" s="215"/>
      <c r="H149" s="215"/>
      <c r="I149" s="215"/>
      <c r="J149" s="215"/>
      <c r="K149" s="215"/>
      <c r="L149" s="215"/>
      <c r="M149" s="215"/>
      <c r="N149" s="215"/>
      <c r="O149" s="215"/>
      <c r="P149" s="215"/>
      <c r="Q149" s="215"/>
      <c r="R149" s="215"/>
    </row>
    <row r="150" spans="1:18" x14ac:dyDescent="0.3">
      <c r="A150" s="97" t="s">
        <v>64</v>
      </c>
      <c r="B150" s="215"/>
      <c r="C150" s="222"/>
      <c r="D150" s="215"/>
      <c r="E150" s="222"/>
      <c r="F150" s="215"/>
      <c r="G150" s="215"/>
      <c r="H150" s="215"/>
      <c r="I150" s="215"/>
      <c r="J150" s="215"/>
      <c r="K150" s="215"/>
      <c r="L150" s="215"/>
      <c r="M150" s="215"/>
      <c r="N150" s="215"/>
      <c r="O150" s="215"/>
      <c r="P150" s="215"/>
      <c r="Q150" s="215"/>
      <c r="R150" s="215"/>
    </row>
    <row r="151" spans="1:18" x14ac:dyDescent="0.3">
      <c r="A151" s="102" t="s">
        <v>177</v>
      </c>
      <c r="B151" s="215"/>
      <c r="C151" s="222"/>
      <c r="D151" s="215"/>
      <c r="E151" s="222"/>
      <c r="F151" s="215"/>
      <c r="G151" s="215"/>
      <c r="H151" s="215"/>
      <c r="I151" s="215"/>
      <c r="J151" s="215"/>
      <c r="K151" s="215"/>
      <c r="L151" s="215"/>
      <c r="M151" s="215"/>
      <c r="N151" s="215"/>
      <c r="O151" s="215"/>
      <c r="P151" s="215"/>
      <c r="Q151" s="215"/>
      <c r="R151" s="215"/>
    </row>
    <row r="152" spans="1:18" x14ac:dyDescent="0.3">
      <c r="A152" s="102" t="s">
        <v>178</v>
      </c>
      <c r="B152" s="215"/>
      <c r="C152" s="222"/>
      <c r="D152" s="215"/>
      <c r="E152" s="222"/>
      <c r="F152" s="215"/>
      <c r="G152" s="215"/>
      <c r="H152" s="215"/>
      <c r="I152" s="215"/>
      <c r="J152" s="215"/>
      <c r="K152" s="215"/>
      <c r="L152" s="215"/>
      <c r="M152" s="215"/>
      <c r="N152" s="215"/>
      <c r="O152" s="215"/>
      <c r="P152" s="215"/>
      <c r="Q152" s="215"/>
      <c r="R152" s="215"/>
    </row>
    <row r="153" spans="1:18" x14ac:dyDescent="0.3">
      <c r="A153" s="97" t="s">
        <v>67</v>
      </c>
      <c r="B153" s="215"/>
      <c r="C153" s="222"/>
      <c r="D153" s="215"/>
      <c r="E153" s="222"/>
      <c r="F153" s="215"/>
      <c r="G153" s="215"/>
      <c r="H153" s="215"/>
      <c r="I153" s="215"/>
      <c r="J153" s="215"/>
      <c r="K153" s="215"/>
      <c r="L153" s="215"/>
      <c r="M153" s="215"/>
      <c r="N153" s="215"/>
      <c r="O153" s="215"/>
      <c r="P153" s="215"/>
      <c r="Q153" s="215"/>
      <c r="R153" s="215"/>
    </row>
    <row r="154" spans="1:18" x14ac:dyDescent="0.3">
      <c r="A154" s="97"/>
      <c r="B154" s="215"/>
      <c r="C154" s="222"/>
      <c r="D154" s="215"/>
      <c r="E154" s="222"/>
      <c r="F154" s="215"/>
      <c r="G154" s="215"/>
      <c r="H154" s="215"/>
      <c r="I154" s="215"/>
      <c r="J154" s="215"/>
      <c r="K154" s="215"/>
      <c r="L154" s="215"/>
      <c r="M154" s="215"/>
      <c r="N154" s="215"/>
      <c r="O154" s="215"/>
      <c r="P154" s="215"/>
      <c r="Q154" s="215"/>
      <c r="R154" s="215"/>
    </row>
    <row r="155" spans="1:18" x14ac:dyDescent="0.3">
      <c r="A155" s="102" t="s">
        <v>179</v>
      </c>
      <c r="B155" s="215"/>
      <c r="C155" s="222"/>
      <c r="D155" s="215"/>
      <c r="E155" s="222"/>
      <c r="F155" s="215"/>
      <c r="G155" s="215"/>
      <c r="H155" s="215"/>
      <c r="I155" s="215"/>
      <c r="J155" s="215"/>
      <c r="K155" s="215"/>
      <c r="L155" s="215"/>
      <c r="M155" s="215"/>
      <c r="N155" s="215"/>
      <c r="O155" s="215"/>
      <c r="P155" s="215"/>
      <c r="Q155" s="215"/>
      <c r="R155" s="215"/>
    </row>
    <row r="156" spans="1:18" x14ac:dyDescent="0.3">
      <c r="A156" s="102" t="s">
        <v>180</v>
      </c>
      <c r="B156" s="215"/>
      <c r="C156" s="222"/>
      <c r="D156" s="215"/>
      <c r="E156" s="222"/>
      <c r="F156" s="215"/>
      <c r="G156" s="215"/>
      <c r="H156" s="215"/>
      <c r="I156" s="215"/>
      <c r="J156" s="215"/>
      <c r="K156" s="215"/>
      <c r="L156" s="215"/>
      <c r="M156" s="215"/>
      <c r="N156" s="215"/>
      <c r="O156" s="215"/>
      <c r="P156" s="215"/>
      <c r="Q156" s="215"/>
      <c r="R156" s="215"/>
    </row>
    <row r="157" spans="1:18" x14ac:dyDescent="0.3">
      <c r="A157" s="102" t="s">
        <v>181</v>
      </c>
      <c r="B157" s="215"/>
      <c r="C157" s="222"/>
      <c r="D157" s="215"/>
      <c r="E157" s="222"/>
      <c r="F157" s="215"/>
      <c r="G157" s="215"/>
      <c r="H157" s="215"/>
      <c r="I157" s="215"/>
      <c r="J157" s="215"/>
      <c r="K157" s="215"/>
      <c r="L157" s="215"/>
      <c r="M157" s="215"/>
      <c r="N157" s="215"/>
      <c r="O157" s="215"/>
      <c r="P157" s="215"/>
      <c r="Q157" s="215"/>
      <c r="R157" s="215"/>
    </row>
    <row r="158" spans="1:18" x14ac:dyDescent="0.3">
      <c r="A158" s="102" t="s">
        <v>182</v>
      </c>
      <c r="B158" s="215"/>
      <c r="C158" s="222"/>
      <c r="D158" s="215"/>
      <c r="E158" s="222"/>
      <c r="F158" s="215"/>
      <c r="G158" s="215"/>
      <c r="H158" s="215"/>
      <c r="I158" s="215"/>
      <c r="J158" s="215"/>
      <c r="K158" s="215"/>
      <c r="L158" s="215"/>
      <c r="M158" s="215"/>
      <c r="N158" s="215"/>
      <c r="O158" s="215"/>
      <c r="P158" s="215"/>
      <c r="Q158" s="215"/>
      <c r="R158" s="215"/>
    </row>
    <row r="159" spans="1:18" x14ac:dyDescent="0.3">
      <c r="A159" s="102" t="s">
        <v>183</v>
      </c>
      <c r="B159" s="215"/>
      <c r="C159" s="222"/>
      <c r="D159" s="215"/>
      <c r="E159" s="222"/>
      <c r="F159" s="215"/>
      <c r="G159" s="215"/>
      <c r="H159" s="215"/>
      <c r="I159" s="215"/>
      <c r="J159" s="215"/>
      <c r="K159" s="215"/>
      <c r="L159" s="215"/>
      <c r="M159" s="215"/>
      <c r="N159" s="215"/>
      <c r="O159" s="215"/>
      <c r="P159" s="215"/>
      <c r="Q159" s="215"/>
      <c r="R159" s="215"/>
    </row>
    <row r="160" spans="1:18" x14ac:dyDescent="0.3">
      <c r="A160" s="102" t="s">
        <v>184</v>
      </c>
      <c r="B160" s="215"/>
      <c r="C160" s="222"/>
      <c r="D160" s="215"/>
      <c r="E160" s="222"/>
      <c r="F160" s="215"/>
      <c r="G160" s="215"/>
      <c r="H160" s="215"/>
      <c r="I160" s="215"/>
      <c r="J160" s="215"/>
      <c r="K160" s="215"/>
      <c r="L160" s="215"/>
      <c r="M160" s="215"/>
      <c r="N160" s="215"/>
      <c r="O160" s="215"/>
      <c r="P160" s="215"/>
      <c r="Q160" s="215"/>
      <c r="R160" s="215"/>
    </row>
    <row r="161" spans="1:18" x14ac:dyDescent="0.3">
      <c r="A161" s="102" t="s">
        <v>185</v>
      </c>
      <c r="B161" s="215"/>
      <c r="C161" s="222"/>
      <c r="D161" s="215"/>
      <c r="E161" s="222"/>
      <c r="F161" s="215"/>
      <c r="G161" s="215"/>
      <c r="H161" s="215"/>
      <c r="I161" s="215"/>
      <c r="J161" s="215"/>
      <c r="K161" s="215"/>
      <c r="L161" s="215"/>
      <c r="M161" s="215"/>
      <c r="N161" s="215"/>
      <c r="O161" s="215"/>
      <c r="P161" s="215"/>
      <c r="Q161" s="215"/>
      <c r="R161" s="215"/>
    </row>
    <row r="162" spans="1:18" x14ac:dyDescent="0.3">
      <c r="A162" s="111"/>
      <c r="B162" s="215"/>
      <c r="C162" s="222"/>
      <c r="D162" s="215"/>
      <c r="E162" s="222"/>
      <c r="F162" s="215"/>
      <c r="G162" s="215"/>
      <c r="H162" s="215"/>
      <c r="I162" s="215"/>
      <c r="J162" s="215"/>
      <c r="K162" s="215"/>
      <c r="L162" s="215"/>
      <c r="M162" s="215"/>
      <c r="N162" s="215"/>
      <c r="O162" s="215"/>
      <c r="P162" s="215"/>
      <c r="Q162" s="215"/>
      <c r="R162" s="215"/>
    </row>
    <row r="163" spans="1:18" x14ac:dyDescent="0.3">
      <c r="A163" s="116" t="s">
        <v>84</v>
      </c>
      <c r="B163" s="215"/>
      <c r="C163" s="222"/>
      <c r="D163" s="215"/>
      <c r="E163" s="222"/>
      <c r="F163" s="215"/>
      <c r="G163" s="215"/>
      <c r="H163" s="215"/>
      <c r="I163" s="215"/>
      <c r="J163" s="215"/>
      <c r="K163" s="215"/>
      <c r="L163" s="215"/>
      <c r="M163" s="215"/>
      <c r="N163" s="215"/>
      <c r="O163" s="215"/>
      <c r="P163" s="215"/>
      <c r="Q163" s="215"/>
      <c r="R163" s="215"/>
    </row>
    <row r="164" spans="1:18" x14ac:dyDescent="0.3">
      <c r="A164" s="109" t="s">
        <v>221</v>
      </c>
      <c r="B164" s="215"/>
      <c r="C164" s="222"/>
      <c r="D164" s="215"/>
      <c r="E164" s="222"/>
      <c r="F164" s="215"/>
      <c r="G164" s="215"/>
      <c r="H164" s="215"/>
      <c r="I164" s="215"/>
      <c r="J164" s="215"/>
      <c r="K164" s="215"/>
      <c r="L164" s="215"/>
      <c r="M164" s="215"/>
      <c r="N164" s="215"/>
      <c r="O164" s="215"/>
      <c r="P164" s="215"/>
      <c r="Q164" s="215"/>
      <c r="R164" s="215"/>
    </row>
    <row r="165" spans="1:18" x14ac:dyDescent="0.3">
      <c r="A165" s="104" t="s">
        <v>186</v>
      </c>
      <c r="B165" s="215"/>
      <c r="C165" s="222"/>
      <c r="D165" s="215"/>
      <c r="E165" s="222"/>
      <c r="F165" s="215"/>
      <c r="G165" s="215"/>
      <c r="H165" s="215"/>
      <c r="I165" s="215"/>
      <c r="J165" s="215"/>
      <c r="K165" s="215"/>
      <c r="L165" s="215"/>
      <c r="M165" s="215"/>
      <c r="N165" s="215"/>
      <c r="O165" s="215"/>
      <c r="P165" s="215"/>
      <c r="Q165" s="215"/>
      <c r="R165" s="215"/>
    </row>
    <row r="166" spans="1:18" x14ac:dyDescent="0.3">
      <c r="A166" s="97" t="s">
        <v>222</v>
      </c>
      <c r="B166" s="215"/>
      <c r="C166" s="222"/>
      <c r="D166" s="215"/>
      <c r="E166" s="222"/>
      <c r="F166" s="215"/>
      <c r="G166" s="215"/>
      <c r="H166" s="215"/>
      <c r="I166" s="215"/>
      <c r="J166" s="215"/>
      <c r="K166" s="215"/>
      <c r="L166" s="215"/>
      <c r="M166" s="215"/>
      <c r="N166" s="215"/>
      <c r="O166" s="215"/>
      <c r="P166" s="215"/>
      <c r="Q166" s="215"/>
      <c r="R166" s="215"/>
    </row>
    <row r="167" spans="1:18" x14ac:dyDescent="0.3">
      <c r="A167" s="97" t="s">
        <v>187</v>
      </c>
      <c r="B167" s="215"/>
      <c r="C167" s="222"/>
      <c r="D167" s="215"/>
      <c r="E167" s="222"/>
      <c r="F167" s="215"/>
      <c r="G167" s="215"/>
      <c r="H167" s="215"/>
      <c r="I167" s="215"/>
      <c r="J167" s="215"/>
      <c r="K167" s="215"/>
      <c r="L167" s="215"/>
      <c r="M167" s="215"/>
      <c r="N167" s="215"/>
      <c r="O167" s="215"/>
      <c r="P167" s="215"/>
      <c r="Q167" s="215"/>
      <c r="R167" s="215"/>
    </row>
    <row r="168" spans="1:18" x14ac:dyDescent="0.3">
      <c r="A168" s="102" t="s">
        <v>188</v>
      </c>
      <c r="B168" s="215"/>
      <c r="C168" s="222"/>
      <c r="D168" s="215"/>
      <c r="E168" s="222"/>
      <c r="F168" s="215"/>
      <c r="G168" s="215"/>
      <c r="H168" s="215"/>
      <c r="I168" s="215"/>
      <c r="J168" s="215"/>
      <c r="K168" s="215"/>
      <c r="L168" s="215"/>
      <c r="M168" s="215"/>
      <c r="N168" s="215"/>
      <c r="O168" s="215"/>
      <c r="P168" s="215"/>
      <c r="Q168" s="215"/>
      <c r="R168" s="215"/>
    </row>
    <row r="169" spans="1:18" x14ac:dyDescent="0.3">
      <c r="A169" s="102" t="s">
        <v>189</v>
      </c>
      <c r="B169" s="215"/>
      <c r="C169" s="222"/>
      <c r="D169" s="215"/>
      <c r="E169" s="222"/>
      <c r="F169" s="215"/>
      <c r="G169" s="215"/>
      <c r="H169" s="215"/>
      <c r="I169" s="215"/>
      <c r="J169" s="215"/>
      <c r="K169" s="215"/>
      <c r="L169" s="215"/>
      <c r="M169" s="215"/>
      <c r="N169" s="215"/>
      <c r="O169" s="215"/>
      <c r="P169" s="215"/>
      <c r="Q169" s="215"/>
      <c r="R169" s="215"/>
    </row>
    <row r="170" spans="1:18" x14ac:dyDescent="0.3">
      <c r="A170" s="102" t="s">
        <v>190</v>
      </c>
      <c r="B170" s="215"/>
      <c r="C170" s="222"/>
      <c r="D170" s="215"/>
      <c r="E170" s="222"/>
      <c r="F170" s="215"/>
      <c r="G170" s="215"/>
      <c r="H170" s="215"/>
      <c r="I170" s="215"/>
      <c r="J170" s="215"/>
      <c r="K170" s="215"/>
      <c r="L170" s="215"/>
      <c r="M170" s="215"/>
      <c r="N170" s="215"/>
      <c r="O170" s="215"/>
      <c r="P170" s="215"/>
      <c r="Q170" s="215"/>
      <c r="R170" s="215"/>
    </row>
    <row r="171" spans="1:18" x14ac:dyDescent="0.3">
      <c r="A171" s="102"/>
      <c r="B171" s="215"/>
      <c r="C171" s="222"/>
      <c r="D171" s="215"/>
      <c r="E171" s="222"/>
      <c r="F171" s="215"/>
      <c r="G171" s="215"/>
      <c r="H171" s="215"/>
      <c r="I171" s="215"/>
      <c r="J171" s="215"/>
      <c r="K171" s="215"/>
      <c r="L171" s="215"/>
      <c r="M171" s="215"/>
      <c r="N171" s="215"/>
      <c r="O171" s="215"/>
      <c r="P171" s="215"/>
      <c r="Q171" s="215"/>
      <c r="R171" s="215"/>
    </row>
    <row r="172" spans="1:18" x14ac:dyDescent="0.3">
      <c r="A172" s="102" t="s">
        <v>191</v>
      </c>
      <c r="B172" s="215"/>
      <c r="C172" s="222"/>
      <c r="D172" s="215"/>
      <c r="E172" s="222"/>
      <c r="F172" s="215"/>
      <c r="G172" s="215"/>
      <c r="H172" s="215"/>
      <c r="I172" s="215"/>
      <c r="J172" s="215"/>
      <c r="K172" s="215"/>
      <c r="L172" s="215"/>
      <c r="M172" s="215"/>
      <c r="N172" s="215"/>
      <c r="O172" s="215"/>
      <c r="P172" s="215"/>
      <c r="Q172" s="215"/>
      <c r="R172" s="215"/>
    </row>
    <row r="173" spans="1:18" x14ac:dyDescent="0.3">
      <c r="A173" s="102" t="s">
        <v>192</v>
      </c>
      <c r="B173" s="215"/>
      <c r="C173" s="222"/>
      <c r="D173" s="215"/>
      <c r="E173" s="222"/>
      <c r="F173" s="215"/>
      <c r="G173" s="215"/>
      <c r="H173" s="215"/>
      <c r="I173" s="215"/>
      <c r="J173" s="215"/>
      <c r="K173" s="215"/>
      <c r="L173" s="215"/>
      <c r="M173" s="215"/>
      <c r="N173" s="215"/>
      <c r="O173" s="215"/>
      <c r="P173" s="215"/>
      <c r="Q173" s="215"/>
      <c r="R173" s="215"/>
    </row>
    <row r="174" spans="1:18" x14ac:dyDescent="0.3">
      <c r="A174" s="102" t="s">
        <v>193</v>
      </c>
      <c r="B174" s="215"/>
      <c r="C174" s="222"/>
      <c r="D174" s="215"/>
      <c r="E174" s="222"/>
      <c r="F174" s="215"/>
      <c r="G174" s="215"/>
      <c r="H174" s="215"/>
      <c r="I174" s="215"/>
      <c r="J174" s="215"/>
      <c r="K174" s="215"/>
      <c r="L174" s="215"/>
      <c r="M174" s="215"/>
      <c r="N174" s="215"/>
      <c r="O174" s="215"/>
      <c r="P174" s="215"/>
      <c r="Q174" s="215"/>
      <c r="R174" s="215"/>
    </row>
    <row r="175" spans="1:18" x14ac:dyDescent="0.3">
      <c r="A175" s="102" t="s">
        <v>194</v>
      </c>
      <c r="B175" s="215"/>
      <c r="C175" s="222"/>
      <c r="D175" s="215"/>
      <c r="E175" s="222"/>
      <c r="F175" s="215"/>
      <c r="G175" s="215"/>
      <c r="H175" s="215"/>
      <c r="I175" s="215"/>
      <c r="J175" s="215"/>
      <c r="K175" s="215"/>
      <c r="L175" s="215"/>
      <c r="M175" s="215"/>
      <c r="N175" s="215"/>
      <c r="O175" s="215"/>
      <c r="P175" s="215"/>
      <c r="Q175" s="215"/>
      <c r="R175" s="215"/>
    </row>
    <row r="176" spans="1:18" x14ac:dyDescent="0.3">
      <c r="A176" s="101"/>
      <c r="B176" s="216"/>
      <c r="C176" s="224"/>
      <c r="D176" s="216"/>
      <c r="E176" s="224"/>
      <c r="F176" s="216"/>
      <c r="G176" s="216"/>
      <c r="H176" s="216"/>
      <c r="I176" s="216"/>
      <c r="J176" s="216"/>
      <c r="K176" s="216"/>
      <c r="L176" s="216"/>
      <c r="M176" s="216"/>
      <c r="N176" s="216"/>
      <c r="O176" s="216"/>
      <c r="P176" s="216"/>
      <c r="Q176" s="216"/>
      <c r="R176" s="216"/>
    </row>
  </sheetData>
  <mergeCells count="20">
    <mergeCell ref="R4:R6"/>
    <mergeCell ref="B5:B6"/>
    <mergeCell ref="C5:C6"/>
    <mergeCell ref="D5:D6"/>
    <mergeCell ref="E5:E6"/>
    <mergeCell ref="F5:G5"/>
    <mergeCell ref="B4:E4"/>
    <mergeCell ref="O5:O6"/>
    <mergeCell ref="P5:P6"/>
    <mergeCell ref="Q5:Q6"/>
    <mergeCell ref="H5:I5"/>
    <mergeCell ref="J5:J6"/>
    <mergeCell ref="K5:K6"/>
    <mergeCell ref="L5:L6"/>
    <mergeCell ref="M5:M6"/>
    <mergeCell ref="N5:N6"/>
    <mergeCell ref="A4:A6"/>
    <mergeCell ref="F4:I4"/>
    <mergeCell ref="J4:L4"/>
    <mergeCell ref="M4:Q4"/>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S37"/>
  <sheetViews>
    <sheetView zoomScale="90" zoomScaleNormal="90" workbookViewId="0">
      <pane xSplit="2" ySplit="7" topLeftCell="C8" activePane="bottomRight" state="frozen"/>
      <selection pane="topRight" activeCell="C1" sqref="C1"/>
      <selection pane="bottomLeft" activeCell="A8" sqref="A8"/>
      <selection pane="bottomRight" activeCell="B26" sqref="B26"/>
    </sheetView>
  </sheetViews>
  <sheetFormatPr defaultRowHeight="18.75" x14ac:dyDescent="0.3"/>
  <cols>
    <col min="1" max="1" width="7.375" style="112" customWidth="1"/>
    <col min="2" max="2" width="68.75" style="113" customWidth="1"/>
    <col min="3" max="3" width="11.125" style="237" customWidth="1"/>
    <col min="4" max="4" width="10.75" style="238" customWidth="1"/>
    <col min="5" max="5" width="11" style="236" bestFit="1" customWidth="1"/>
    <col min="6" max="6" width="9.625" style="238" bestFit="1" customWidth="1"/>
    <col min="7" max="9" width="9" style="236"/>
    <col min="10" max="10" width="9" style="236" customWidth="1"/>
    <col min="11" max="12" width="9" style="236"/>
    <col min="13" max="13" width="12.5" style="236" customWidth="1"/>
    <col min="14" max="18" width="9" style="236"/>
    <col min="19" max="19" width="18.5" style="236" customWidth="1"/>
    <col min="20" max="16384" width="9" style="236"/>
  </cols>
  <sheetData>
    <row r="1" spans="1:19" s="141" customFormat="1" ht="23.25" x14ac:dyDescent="0.3">
      <c r="A1" s="551" t="s">
        <v>301</v>
      </c>
      <c r="B1" s="551"/>
      <c r="C1" s="551"/>
      <c r="D1" s="551"/>
      <c r="E1" s="551"/>
      <c r="F1" s="551"/>
      <c r="G1" s="551"/>
      <c r="H1" s="551"/>
      <c r="I1" s="551"/>
      <c r="J1" s="551"/>
      <c r="K1" s="551"/>
      <c r="L1" s="551"/>
      <c r="M1" s="551"/>
      <c r="N1" s="551"/>
      <c r="O1" s="551"/>
      <c r="P1" s="551"/>
      <c r="Q1" s="551"/>
      <c r="R1" s="551"/>
      <c r="S1" s="551"/>
    </row>
    <row r="2" spans="1:19" s="141" customFormat="1" ht="25.5" customHeight="1" x14ac:dyDescent="0.3">
      <c r="A2" s="551" t="s">
        <v>318</v>
      </c>
      <c r="B2" s="551"/>
      <c r="C2" s="551"/>
      <c r="D2" s="551"/>
      <c r="E2" s="551"/>
      <c r="F2" s="551"/>
      <c r="G2" s="551"/>
      <c r="H2" s="551"/>
      <c r="I2" s="551"/>
      <c r="J2" s="551"/>
      <c r="K2" s="551"/>
      <c r="L2" s="551"/>
      <c r="M2" s="551"/>
      <c r="N2" s="551"/>
      <c r="O2" s="551"/>
      <c r="P2" s="551"/>
      <c r="Q2" s="551"/>
      <c r="R2" s="551"/>
      <c r="S2" s="551"/>
    </row>
    <row r="3" spans="1:19" s="141" customFormat="1" ht="22.5" customHeight="1" x14ac:dyDescent="0.3">
      <c r="A3" s="211"/>
      <c r="B3" s="211"/>
      <c r="C3" s="213"/>
      <c r="D3" s="219"/>
      <c r="E3" s="211"/>
      <c r="F3" s="219"/>
      <c r="G3" s="211"/>
      <c r="H3" s="211"/>
      <c r="I3" s="211"/>
      <c r="J3" s="211"/>
      <c r="K3" s="211"/>
      <c r="L3" s="211"/>
      <c r="M3" s="211"/>
      <c r="N3" s="211"/>
      <c r="O3" s="211"/>
      <c r="P3" s="211"/>
      <c r="Q3" s="211"/>
      <c r="R3" s="211"/>
      <c r="S3" s="212" t="s">
        <v>302</v>
      </c>
    </row>
    <row r="4" spans="1:19" s="141" customFormat="1" ht="18.75" customHeight="1" x14ac:dyDescent="0.3">
      <c r="A4" s="552" t="s">
        <v>277</v>
      </c>
      <c r="B4" s="553" t="s">
        <v>278</v>
      </c>
      <c r="C4" s="553"/>
      <c r="D4" s="553"/>
      <c r="E4" s="553"/>
      <c r="F4" s="553"/>
      <c r="G4" s="537" t="s">
        <v>279</v>
      </c>
      <c r="H4" s="537"/>
      <c r="I4" s="537"/>
      <c r="J4" s="537"/>
      <c r="K4" s="538" t="s">
        <v>280</v>
      </c>
      <c r="L4" s="538"/>
      <c r="M4" s="538"/>
      <c r="N4" s="539" t="s">
        <v>281</v>
      </c>
      <c r="O4" s="539"/>
      <c r="P4" s="539"/>
      <c r="Q4" s="539"/>
      <c r="R4" s="539"/>
      <c r="S4" s="540" t="s">
        <v>282</v>
      </c>
    </row>
    <row r="5" spans="1:19" s="141" customFormat="1" ht="75" customHeight="1" x14ac:dyDescent="0.3">
      <c r="A5" s="552"/>
      <c r="B5" s="207" t="s">
        <v>283</v>
      </c>
      <c r="C5" s="543" t="s">
        <v>284</v>
      </c>
      <c r="D5" s="544" t="s">
        <v>285</v>
      </c>
      <c r="E5" s="545" t="s">
        <v>286</v>
      </c>
      <c r="F5" s="544" t="s">
        <v>287</v>
      </c>
      <c r="G5" s="546" t="s">
        <v>288</v>
      </c>
      <c r="H5" s="546"/>
      <c r="I5" s="550" t="s">
        <v>289</v>
      </c>
      <c r="J5" s="550"/>
      <c r="K5" s="533" t="s">
        <v>290</v>
      </c>
      <c r="L5" s="533" t="s">
        <v>291</v>
      </c>
      <c r="M5" s="533" t="s">
        <v>292</v>
      </c>
      <c r="N5" s="534" t="s">
        <v>293</v>
      </c>
      <c r="O5" s="535" t="s">
        <v>294</v>
      </c>
      <c r="P5" s="534" t="s">
        <v>295</v>
      </c>
      <c r="Q5" s="534" t="s">
        <v>296</v>
      </c>
      <c r="R5" s="534" t="s">
        <v>297</v>
      </c>
      <c r="S5" s="541"/>
    </row>
    <row r="6" spans="1:19" s="141" customFormat="1" x14ac:dyDescent="0.3">
      <c r="A6" s="552"/>
      <c r="B6" s="208"/>
      <c r="C6" s="543"/>
      <c r="D6" s="544"/>
      <c r="E6" s="545"/>
      <c r="F6" s="544"/>
      <c r="G6" s="209" t="s">
        <v>298</v>
      </c>
      <c r="H6" s="209" t="s">
        <v>299</v>
      </c>
      <c r="I6" s="209" t="s">
        <v>300</v>
      </c>
      <c r="J6" s="209" t="s">
        <v>299</v>
      </c>
      <c r="K6" s="533"/>
      <c r="L6" s="533"/>
      <c r="M6" s="533"/>
      <c r="N6" s="534"/>
      <c r="O6" s="536"/>
      <c r="P6" s="534"/>
      <c r="Q6" s="534"/>
      <c r="R6" s="534"/>
      <c r="S6" s="542"/>
    </row>
    <row r="7" spans="1:19" x14ac:dyDescent="0.25">
      <c r="A7" s="190"/>
      <c r="B7" s="193" t="s">
        <v>329</v>
      </c>
      <c r="C7" s="214"/>
      <c r="D7" s="220"/>
      <c r="E7" s="193"/>
      <c r="F7" s="220"/>
      <c r="G7" s="193"/>
      <c r="H7" s="193"/>
      <c r="I7" s="193"/>
      <c r="J7" s="193"/>
      <c r="K7" s="193"/>
      <c r="L7" s="193"/>
      <c r="M7" s="193"/>
      <c r="N7" s="193"/>
      <c r="O7" s="193"/>
      <c r="P7" s="193"/>
      <c r="Q7" s="193"/>
      <c r="R7" s="193"/>
      <c r="S7" s="193"/>
    </row>
    <row r="8" spans="1:19" s="141" customFormat="1" ht="37.5" x14ac:dyDescent="0.3">
      <c r="A8" s="258"/>
      <c r="B8" s="259" t="s">
        <v>319</v>
      </c>
      <c r="C8" s="259"/>
      <c r="D8" s="260">
        <f>SUM(D9,D14,D19,D21)</f>
        <v>689616</v>
      </c>
      <c r="E8" s="259"/>
      <c r="F8" s="260"/>
      <c r="G8" s="259"/>
      <c r="H8" s="259"/>
      <c r="I8" s="259"/>
      <c r="J8" s="259"/>
      <c r="K8" s="259"/>
      <c r="L8" s="259"/>
      <c r="M8" s="259"/>
      <c r="N8" s="259"/>
      <c r="O8" s="259"/>
      <c r="P8" s="259"/>
      <c r="Q8" s="259"/>
      <c r="R8" s="259"/>
      <c r="S8" s="259"/>
    </row>
    <row r="9" spans="1:19" s="141" customFormat="1" ht="97.5" customHeight="1" x14ac:dyDescent="0.3">
      <c r="A9" s="245"/>
      <c r="B9" s="218" t="s">
        <v>320</v>
      </c>
      <c r="C9" s="218" t="s">
        <v>38</v>
      </c>
      <c r="D9" s="221">
        <f>SUM(D10,D12)</f>
        <v>143740</v>
      </c>
      <c r="E9" s="221"/>
      <c r="F9" s="221"/>
      <c r="G9" s="218">
        <v>1</v>
      </c>
      <c r="H9" s="218">
        <v>8</v>
      </c>
      <c r="I9" s="218"/>
      <c r="J9" s="218"/>
      <c r="K9" s="218">
        <v>2</v>
      </c>
      <c r="L9" s="218"/>
      <c r="M9" s="218"/>
      <c r="N9" s="218"/>
      <c r="O9" s="218"/>
      <c r="P9" s="218"/>
      <c r="Q9" s="218"/>
      <c r="R9" s="218"/>
      <c r="S9" s="264" t="s">
        <v>332</v>
      </c>
    </row>
    <row r="10" spans="1:19" s="141" customFormat="1" hidden="1" x14ac:dyDescent="0.3">
      <c r="A10" s="114"/>
      <c r="B10" s="250" t="s">
        <v>321</v>
      </c>
      <c r="C10" s="246"/>
      <c r="D10" s="247">
        <v>102580</v>
      </c>
      <c r="E10" s="239"/>
      <c r="F10" s="240"/>
      <c r="G10" s="239"/>
      <c r="H10" s="239"/>
      <c r="I10" s="239"/>
      <c r="J10" s="239"/>
      <c r="K10" s="239"/>
      <c r="L10" s="239"/>
      <c r="M10" s="239"/>
      <c r="N10" s="239"/>
      <c r="O10" s="239"/>
      <c r="P10" s="239"/>
      <c r="Q10" s="239"/>
      <c r="R10" s="239"/>
      <c r="S10" s="239"/>
    </row>
    <row r="11" spans="1:19" s="141" customFormat="1" hidden="1" x14ac:dyDescent="0.3">
      <c r="A11" s="114"/>
      <c r="B11" s="133"/>
      <c r="C11" s="239"/>
      <c r="D11" s="240"/>
      <c r="E11" s="239"/>
      <c r="F11" s="240"/>
      <c r="G11" s="239"/>
      <c r="H11" s="239"/>
      <c r="I11" s="239"/>
      <c r="J11" s="239"/>
      <c r="K11" s="239"/>
      <c r="L11" s="239"/>
      <c r="M11" s="239"/>
      <c r="N11" s="239"/>
      <c r="O11" s="239"/>
      <c r="P11" s="239"/>
      <c r="Q11" s="239"/>
      <c r="R11" s="239"/>
      <c r="S11" s="239"/>
    </row>
    <row r="12" spans="1:19" s="141" customFormat="1" hidden="1" x14ac:dyDescent="0.3">
      <c r="A12" s="114"/>
      <c r="B12" s="250" t="s">
        <v>322</v>
      </c>
      <c r="C12" s="252"/>
      <c r="D12" s="253">
        <v>41160</v>
      </c>
      <c r="E12" s="252"/>
      <c r="F12" s="253"/>
      <c r="G12" s="252"/>
      <c r="H12" s="252"/>
      <c r="I12" s="252"/>
      <c r="J12" s="252"/>
      <c r="K12" s="252"/>
      <c r="L12" s="252"/>
      <c r="M12" s="252"/>
      <c r="N12" s="252"/>
      <c r="O12" s="252"/>
      <c r="P12" s="252"/>
      <c r="Q12" s="252"/>
      <c r="R12" s="252"/>
      <c r="S12" s="133"/>
    </row>
    <row r="13" spans="1:19" s="141" customFormat="1" hidden="1" x14ac:dyDescent="0.3">
      <c r="A13" s="114"/>
      <c r="B13" s="133"/>
      <c r="C13" s="239"/>
      <c r="D13" s="240"/>
      <c r="E13" s="239"/>
      <c r="F13" s="240"/>
      <c r="G13" s="239"/>
      <c r="H13" s="239"/>
      <c r="I13" s="239"/>
      <c r="J13" s="239"/>
      <c r="K13" s="239"/>
      <c r="L13" s="239"/>
      <c r="M13" s="239"/>
      <c r="N13" s="239"/>
      <c r="O13" s="239"/>
      <c r="P13" s="239"/>
      <c r="Q13" s="239"/>
      <c r="R13" s="239"/>
      <c r="S13" s="239"/>
    </row>
    <row r="14" spans="1:19" s="141" customFormat="1" ht="75" x14ac:dyDescent="0.3">
      <c r="A14" s="114"/>
      <c r="B14" s="210" t="s">
        <v>323</v>
      </c>
      <c r="C14" s="210" t="s">
        <v>14</v>
      </c>
      <c r="D14" s="223">
        <f>SUM(D15:D17)</f>
        <v>468576</v>
      </c>
      <c r="E14" s="210"/>
      <c r="F14" s="223"/>
      <c r="G14" s="210">
        <v>2</v>
      </c>
      <c r="H14" s="210">
        <v>5</v>
      </c>
      <c r="I14" s="210"/>
      <c r="J14" s="210"/>
      <c r="K14" s="210">
        <v>1</v>
      </c>
      <c r="L14" s="210"/>
      <c r="M14" s="210"/>
      <c r="N14" s="210"/>
      <c r="O14" s="210"/>
      <c r="P14" s="210"/>
      <c r="Q14" s="210"/>
      <c r="R14" s="210"/>
      <c r="S14" s="265" t="s">
        <v>334</v>
      </c>
    </row>
    <row r="15" spans="1:19" s="141" customFormat="1" hidden="1" x14ac:dyDescent="0.3">
      <c r="A15" s="114"/>
      <c r="B15" s="250" t="s">
        <v>324</v>
      </c>
      <c r="C15" s="239"/>
      <c r="D15" s="240">
        <v>36800</v>
      </c>
      <c r="E15" s="239"/>
      <c r="F15" s="240"/>
      <c r="G15" s="239">
        <v>2</v>
      </c>
      <c r="H15" s="239">
        <v>2</v>
      </c>
      <c r="I15" s="239"/>
      <c r="J15" s="239"/>
      <c r="K15" s="239">
        <v>1</v>
      </c>
      <c r="L15" s="239"/>
      <c r="M15" s="239"/>
      <c r="N15" s="239"/>
      <c r="O15" s="239"/>
      <c r="P15" s="239"/>
      <c r="Q15" s="239"/>
      <c r="R15" s="239"/>
      <c r="S15" s="239"/>
    </row>
    <row r="16" spans="1:19" s="141" customFormat="1" hidden="1" x14ac:dyDescent="0.3">
      <c r="A16" s="114"/>
      <c r="B16" s="99"/>
      <c r="C16" s="239"/>
      <c r="D16" s="240"/>
      <c r="E16" s="239"/>
      <c r="F16" s="240"/>
      <c r="G16" s="239"/>
      <c r="H16" s="239"/>
      <c r="I16" s="239"/>
      <c r="J16" s="239"/>
      <c r="K16" s="239"/>
      <c r="L16" s="239"/>
      <c r="M16" s="239"/>
      <c r="N16" s="239"/>
      <c r="O16" s="239"/>
      <c r="P16" s="239"/>
      <c r="Q16" s="239"/>
      <c r="R16" s="239"/>
      <c r="S16" s="239"/>
    </row>
    <row r="17" spans="1:19" s="141" customFormat="1" hidden="1" x14ac:dyDescent="0.3">
      <c r="A17" s="114"/>
      <c r="B17" s="250" t="s">
        <v>325</v>
      </c>
      <c r="C17" s="239"/>
      <c r="D17" s="240">
        <v>431776</v>
      </c>
      <c r="E17" s="239"/>
      <c r="F17" s="240"/>
      <c r="G17" s="239">
        <v>5</v>
      </c>
      <c r="H17" s="239">
        <v>5</v>
      </c>
      <c r="I17" s="239"/>
      <c r="J17" s="239"/>
      <c r="K17" s="239">
        <v>1</v>
      </c>
      <c r="L17" s="239"/>
      <c r="M17" s="239"/>
      <c r="N17" s="239"/>
      <c r="O17" s="239"/>
      <c r="P17" s="239"/>
      <c r="Q17" s="239"/>
      <c r="R17" s="239"/>
      <c r="S17" s="239"/>
    </row>
    <row r="18" spans="1:19" s="141" customFormat="1" hidden="1" x14ac:dyDescent="0.3">
      <c r="A18" s="114"/>
      <c r="B18" s="133"/>
      <c r="C18" s="239"/>
      <c r="D18" s="240"/>
      <c r="E18" s="239"/>
      <c r="F18" s="240"/>
      <c r="G18" s="239"/>
      <c r="H18" s="239"/>
      <c r="I18" s="239"/>
      <c r="J18" s="239"/>
      <c r="K18" s="239"/>
      <c r="L18" s="239"/>
      <c r="M18" s="239"/>
      <c r="N18" s="239"/>
      <c r="O18" s="239"/>
      <c r="P18" s="239"/>
      <c r="Q18" s="239"/>
      <c r="R18" s="239"/>
      <c r="S18" s="239"/>
    </row>
    <row r="19" spans="1:19" s="141" customFormat="1" ht="37.5" x14ac:dyDescent="0.3">
      <c r="A19" s="114"/>
      <c r="B19" s="248" t="s">
        <v>326</v>
      </c>
      <c r="C19" s="210" t="s">
        <v>14</v>
      </c>
      <c r="D19" s="254">
        <v>19200</v>
      </c>
      <c r="E19" s="243"/>
      <c r="F19" s="244"/>
      <c r="G19" s="243">
        <v>6</v>
      </c>
      <c r="H19" s="243">
        <v>6</v>
      </c>
      <c r="I19" s="243"/>
      <c r="J19" s="243"/>
      <c r="K19" s="243">
        <v>1</v>
      </c>
      <c r="L19" s="243"/>
      <c r="M19" s="243"/>
      <c r="N19" s="243"/>
      <c r="O19" s="243"/>
      <c r="P19" s="243"/>
      <c r="Q19" s="243"/>
      <c r="R19" s="243"/>
      <c r="S19" s="243"/>
    </row>
    <row r="20" spans="1:19" s="141" customFormat="1" x14ac:dyDescent="0.3">
      <c r="A20" s="114"/>
      <c r="B20" s="99"/>
      <c r="C20" s="239"/>
      <c r="D20" s="249"/>
      <c r="E20" s="239"/>
      <c r="F20" s="249"/>
      <c r="G20" s="239"/>
      <c r="H20" s="239"/>
      <c r="I20" s="239"/>
      <c r="J20" s="239"/>
      <c r="K20" s="239"/>
      <c r="L20" s="239"/>
      <c r="M20" s="239"/>
      <c r="N20" s="239"/>
      <c r="O20" s="239"/>
      <c r="P20" s="239"/>
      <c r="Q20" s="239"/>
      <c r="R20" s="239"/>
      <c r="S20" s="239"/>
    </row>
    <row r="21" spans="1:19" s="141" customFormat="1" ht="37.5" x14ac:dyDescent="0.3">
      <c r="A21" s="114"/>
      <c r="B21" s="248" t="s">
        <v>327</v>
      </c>
      <c r="C21" s="210" t="s">
        <v>14</v>
      </c>
      <c r="D21" s="254">
        <v>58100</v>
      </c>
      <c r="E21" s="243"/>
      <c r="F21" s="244"/>
      <c r="G21" s="243">
        <v>11</v>
      </c>
      <c r="H21" s="243">
        <v>11</v>
      </c>
      <c r="I21" s="243"/>
      <c r="J21" s="243"/>
      <c r="K21" s="243">
        <v>1</v>
      </c>
      <c r="L21" s="243"/>
      <c r="M21" s="243"/>
      <c r="N21" s="243"/>
      <c r="O21" s="243"/>
      <c r="P21" s="243"/>
      <c r="Q21" s="243"/>
      <c r="R21" s="243"/>
      <c r="S21" s="243"/>
    </row>
    <row r="22" spans="1:19" s="141" customFormat="1" x14ac:dyDescent="0.3">
      <c r="A22" s="114"/>
      <c r="B22" s="99"/>
      <c r="C22" s="239"/>
      <c r="D22" s="249"/>
      <c r="E22" s="239"/>
      <c r="F22" s="249"/>
      <c r="G22" s="239"/>
      <c r="H22" s="239"/>
      <c r="I22" s="239"/>
      <c r="J22" s="239"/>
      <c r="K22" s="239"/>
      <c r="L22" s="239"/>
      <c r="M22" s="239"/>
      <c r="N22" s="239"/>
      <c r="O22" s="239"/>
      <c r="P22" s="239"/>
      <c r="Q22" s="239"/>
      <c r="R22" s="239"/>
      <c r="S22" s="239"/>
    </row>
    <row r="23" spans="1:19" s="141" customFormat="1" x14ac:dyDescent="0.3">
      <c r="A23" s="114"/>
      <c r="B23" s="99"/>
      <c r="C23" s="239"/>
      <c r="D23" s="249"/>
      <c r="E23" s="239"/>
      <c r="F23" s="249"/>
      <c r="G23" s="239"/>
      <c r="H23" s="239"/>
      <c r="I23" s="239"/>
      <c r="J23" s="239"/>
      <c r="K23" s="239"/>
      <c r="L23" s="239"/>
      <c r="M23" s="239"/>
      <c r="N23" s="239"/>
      <c r="O23" s="239"/>
      <c r="P23" s="239"/>
      <c r="Q23" s="239"/>
      <c r="R23" s="239"/>
      <c r="S23" s="239"/>
    </row>
    <row r="24" spans="1:19" s="141" customFormat="1" x14ac:dyDescent="0.3">
      <c r="A24" s="118"/>
      <c r="B24" s="101"/>
      <c r="C24" s="241"/>
      <c r="D24" s="242"/>
      <c r="E24" s="241"/>
      <c r="F24" s="242"/>
      <c r="G24" s="241"/>
      <c r="H24" s="241"/>
      <c r="I24" s="241"/>
      <c r="J24" s="241"/>
      <c r="K24" s="241"/>
      <c r="L24" s="241"/>
      <c r="M24" s="241"/>
      <c r="N24" s="241"/>
      <c r="O24" s="241"/>
      <c r="P24" s="241"/>
      <c r="Q24" s="241"/>
      <c r="R24" s="241"/>
      <c r="S24" s="241"/>
    </row>
    <row r="27" spans="1:19" s="141" customFormat="1" ht="22.5" customHeight="1" x14ac:dyDescent="0.3">
      <c r="B27" s="17"/>
      <c r="C27" s="554" t="s">
        <v>307</v>
      </c>
      <c r="D27" s="554"/>
      <c r="E27" s="554"/>
      <c r="F27" s="554"/>
      <c r="G27" s="554"/>
      <c r="H27" s="554"/>
      <c r="I27" s="554"/>
      <c r="J27" s="554"/>
      <c r="K27" s="554"/>
      <c r="L27" s="554"/>
    </row>
    <row r="28" spans="1:19" s="141" customFormat="1" ht="22.5" customHeight="1" x14ac:dyDescent="0.3">
      <c r="B28" s="17"/>
      <c r="C28" s="555" t="s">
        <v>308</v>
      </c>
      <c r="D28" s="557" t="s">
        <v>309</v>
      </c>
      <c r="E28" s="558"/>
      <c r="F28" s="557" t="s">
        <v>310</v>
      </c>
      <c r="G28" s="559"/>
      <c r="H28" s="558"/>
      <c r="I28" s="560" t="s">
        <v>311</v>
      </c>
      <c r="J28" s="560"/>
      <c r="K28" s="560"/>
      <c r="L28" s="560"/>
    </row>
    <row r="29" spans="1:19" s="141" customFormat="1" ht="22.5" customHeight="1" x14ac:dyDescent="0.3">
      <c r="B29" s="17"/>
      <c r="C29" s="556"/>
      <c r="D29" s="226" t="s">
        <v>312</v>
      </c>
      <c r="E29" s="226" t="s">
        <v>223</v>
      </c>
      <c r="F29" s="226" t="s">
        <v>312</v>
      </c>
      <c r="G29" s="557" t="s">
        <v>223</v>
      </c>
      <c r="H29" s="558"/>
      <c r="I29" s="557" t="s">
        <v>312</v>
      </c>
      <c r="J29" s="558"/>
      <c r="K29" s="557" t="s">
        <v>223</v>
      </c>
      <c r="L29" s="558"/>
    </row>
    <row r="30" spans="1:19" s="141" customFormat="1" ht="22.5" customHeight="1" x14ac:dyDescent="0.3">
      <c r="B30" s="17"/>
      <c r="C30" s="227" t="s">
        <v>313</v>
      </c>
      <c r="D30" s="228">
        <v>4</v>
      </c>
      <c r="E30" s="229">
        <v>686616</v>
      </c>
      <c r="F30" s="228"/>
      <c r="G30" s="561"/>
      <c r="H30" s="562"/>
      <c r="I30" s="563"/>
      <c r="J30" s="564"/>
      <c r="K30" s="561"/>
      <c r="L30" s="562"/>
    </row>
    <row r="31" spans="1:19" s="141" customFormat="1" ht="22.5" customHeight="1" x14ac:dyDescent="0.3">
      <c r="B31" s="17"/>
      <c r="C31" s="227" t="s">
        <v>314</v>
      </c>
      <c r="D31" s="228"/>
      <c r="E31" s="229"/>
      <c r="F31" s="228"/>
      <c r="G31" s="561"/>
      <c r="H31" s="562"/>
      <c r="I31" s="563"/>
      <c r="J31" s="564"/>
      <c r="K31" s="561"/>
      <c r="L31" s="562"/>
    </row>
    <row r="32" spans="1:19" s="141" customFormat="1" ht="22.5" customHeight="1" x14ac:dyDescent="0.3">
      <c r="B32" s="17"/>
      <c r="C32" s="230" t="s">
        <v>315</v>
      </c>
      <c r="D32" s="228">
        <f>SUM(D30:D31)</f>
        <v>4</v>
      </c>
      <c r="E32" s="228">
        <f>SUM(E30:E31)</f>
        <v>686616</v>
      </c>
      <c r="F32" s="228"/>
      <c r="G32" s="561"/>
      <c r="H32" s="562"/>
      <c r="I32" s="563"/>
      <c r="J32" s="564"/>
      <c r="K32" s="561"/>
      <c r="L32" s="562"/>
    </row>
    <row r="33" spans="1:10" s="141" customFormat="1" ht="18.95" customHeight="1" x14ac:dyDescent="0.3">
      <c r="B33" s="17"/>
      <c r="C33" s="17"/>
      <c r="H33" s="185"/>
      <c r="I33" s="185"/>
      <c r="J33" s="185"/>
    </row>
    <row r="34" spans="1:10" s="141" customFormat="1" ht="18.95" customHeight="1" x14ac:dyDescent="0.3">
      <c r="A34" s="231"/>
      <c r="B34" s="232"/>
      <c r="C34" s="232"/>
      <c r="H34" s="185"/>
      <c r="I34" s="185"/>
      <c r="J34" s="185"/>
    </row>
    <row r="35" spans="1:10" s="141" customFormat="1" ht="30" customHeight="1" x14ac:dyDescent="0.3">
      <c r="A35" s="231"/>
      <c r="B35" s="233" t="s">
        <v>316</v>
      </c>
      <c r="C35" s="232"/>
      <c r="H35" s="185"/>
      <c r="I35" s="185"/>
      <c r="J35" s="185"/>
    </row>
    <row r="36" spans="1:10" s="141" customFormat="1" ht="26.25" customHeight="1" x14ac:dyDescent="0.3">
      <c r="A36" s="231"/>
      <c r="B36" s="234" t="s">
        <v>317</v>
      </c>
      <c r="C36" s="235"/>
      <c r="H36" s="185"/>
      <c r="I36" s="185"/>
      <c r="J36" s="185"/>
    </row>
    <row r="37" spans="1:10" s="141" customFormat="1" ht="18.95" customHeight="1" x14ac:dyDescent="0.3">
      <c r="A37" s="231"/>
      <c r="B37" s="235"/>
      <c r="C37" s="235"/>
      <c r="H37" s="185"/>
      <c r="I37" s="185"/>
      <c r="J37" s="185"/>
    </row>
  </sheetData>
  <mergeCells count="39">
    <mergeCell ref="G32:H32"/>
    <mergeCell ref="I32:J32"/>
    <mergeCell ref="K32:L32"/>
    <mergeCell ref="G30:H30"/>
    <mergeCell ref="I30:J30"/>
    <mergeCell ref="K30:L30"/>
    <mergeCell ref="G31:H31"/>
    <mergeCell ref="I31:J31"/>
    <mergeCell ref="K31:L31"/>
    <mergeCell ref="Q5:Q6"/>
    <mergeCell ref="C27:L27"/>
    <mergeCell ref="C28:C29"/>
    <mergeCell ref="D28:E28"/>
    <mergeCell ref="F28:H28"/>
    <mergeCell ref="I28:L28"/>
    <mergeCell ref="G29:H29"/>
    <mergeCell ref="I29:J29"/>
    <mergeCell ref="K29:L29"/>
    <mergeCell ref="L5:L6"/>
    <mergeCell ref="M5:M6"/>
    <mergeCell ref="N5:N6"/>
    <mergeCell ref="O5:O6"/>
    <mergeCell ref="P5:P6"/>
    <mergeCell ref="A1:S1"/>
    <mergeCell ref="A2:S2"/>
    <mergeCell ref="A4:A6"/>
    <mergeCell ref="B4:F4"/>
    <mergeCell ref="G4:J4"/>
    <mergeCell ref="K4:M4"/>
    <mergeCell ref="N4:R4"/>
    <mergeCell ref="S4:S6"/>
    <mergeCell ref="C5:C6"/>
    <mergeCell ref="D5:D6"/>
    <mergeCell ref="R5:R6"/>
    <mergeCell ref="E5:E6"/>
    <mergeCell ref="F5:F6"/>
    <mergeCell ref="G5:H5"/>
    <mergeCell ref="I5:J5"/>
    <mergeCell ref="K5:K6"/>
  </mergeCells>
  <printOptions horizontalCentered="1"/>
  <pageMargins left="7.874015748031496E-2" right="7.874015748031496E-2" top="0.19685039370078741" bottom="0.11811023622047245" header="0.31496062992125984" footer="0.31496062992125984"/>
  <pageSetup paperSize="9"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3"/>
  <sheetViews>
    <sheetView zoomScaleNormal="100" workbookViewId="0">
      <pane xSplit="2" ySplit="7" topLeftCell="I8" activePane="bottomRight" state="frozen"/>
      <selection pane="topRight" activeCell="C1" sqref="C1"/>
      <selection pane="bottomLeft" activeCell="A8" sqref="A8"/>
      <selection pane="bottomRight" activeCell="X8" sqref="X8"/>
    </sheetView>
  </sheetViews>
  <sheetFormatPr defaultRowHeight="21" x14ac:dyDescent="0.35"/>
  <cols>
    <col min="1" max="1" width="2.5" style="112" customWidth="1"/>
    <col min="2" max="2" width="54.5" style="113" customWidth="1"/>
    <col min="3" max="3" width="9.5" style="308" customWidth="1"/>
    <col min="4" max="4" width="9" style="273" customWidth="1"/>
    <col min="5" max="5" width="7.875" style="282" customWidth="1"/>
    <col min="6" max="6" width="9.625" style="273" customWidth="1"/>
    <col min="7" max="7" width="6.875" style="236" customWidth="1"/>
    <col min="8" max="8" width="7.25" style="236" customWidth="1"/>
    <col min="9" max="9" width="7.875" style="236" customWidth="1"/>
    <col min="10" max="10" width="7.125" style="236" customWidth="1"/>
    <col min="11" max="11" width="9.375" style="236" customWidth="1"/>
    <col min="12" max="12" width="9.125" style="236" customWidth="1"/>
    <col min="13" max="13" width="11.875" style="236" customWidth="1"/>
    <col min="14" max="16" width="7.875" style="236" customWidth="1"/>
    <col min="17" max="17" width="7.875" style="238" customWidth="1"/>
    <col min="18" max="18" width="7.875" style="236" customWidth="1"/>
    <col min="19" max="19" width="23.875" style="236" customWidth="1"/>
    <col min="20" max="20" width="12.25" style="362" bestFit="1" customWidth="1"/>
    <col min="21" max="21" width="10.875" style="238" bestFit="1" customWidth="1"/>
    <col min="22" max="22" width="9" style="236"/>
    <col min="23" max="23" width="9.875" style="236" bestFit="1" customWidth="1"/>
    <col min="24" max="24" width="9.125" style="236" bestFit="1" customWidth="1"/>
    <col min="25" max="25" width="9" style="373"/>
    <col min="26" max="16384" width="9" style="236"/>
  </cols>
  <sheetData>
    <row r="1" spans="1:25" s="141" customFormat="1" ht="23.25" x14ac:dyDescent="0.35">
      <c r="A1" s="551" t="s">
        <v>338</v>
      </c>
      <c r="B1" s="551"/>
      <c r="C1" s="551"/>
      <c r="D1" s="551"/>
      <c r="E1" s="551"/>
      <c r="F1" s="551"/>
      <c r="G1" s="551"/>
      <c r="H1" s="551"/>
      <c r="I1" s="551"/>
      <c r="J1" s="551"/>
      <c r="K1" s="551"/>
      <c r="L1" s="551"/>
      <c r="M1" s="551"/>
      <c r="N1" s="551"/>
      <c r="O1" s="551"/>
      <c r="P1" s="551"/>
      <c r="Q1" s="551"/>
      <c r="R1" s="551"/>
      <c r="S1" s="551"/>
      <c r="T1" s="362"/>
      <c r="U1" s="327"/>
      <c r="Y1" s="372"/>
    </row>
    <row r="2" spans="1:25" s="141" customFormat="1" ht="25.5" customHeight="1" x14ac:dyDescent="0.35">
      <c r="A2" s="569" t="s">
        <v>377</v>
      </c>
      <c r="B2" s="569"/>
      <c r="C2" s="569"/>
      <c r="D2" s="569"/>
      <c r="E2" s="569"/>
      <c r="F2" s="569"/>
      <c r="G2" s="569"/>
      <c r="H2" s="569"/>
      <c r="I2" s="569"/>
      <c r="J2" s="569"/>
      <c r="K2" s="569"/>
      <c r="L2" s="569"/>
      <c r="M2" s="569"/>
      <c r="N2" s="569"/>
      <c r="O2" s="569"/>
      <c r="P2" s="569"/>
      <c r="Q2" s="569"/>
      <c r="R2" s="569"/>
      <c r="S2" s="569"/>
      <c r="T2" s="362"/>
      <c r="U2" s="327"/>
      <c r="Y2" s="372"/>
    </row>
    <row r="3" spans="1:25" s="141" customFormat="1" ht="22.5" customHeight="1" x14ac:dyDescent="0.35">
      <c r="A3" s="211"/>
      <c r="B3" s="211"/>
      <c r="C3" s="299"/>
      <c r="D3" s="219"/>
      <c r="E3" s="277"/>
      <c r="F3" s="219"/>
      <c r="G3" s="211"/>
      <c r="H3" s="211"/>
      <c r="I3" s="211"/>
      <c r="J3" s="211"/>
      <c r="K3" s="211"/>
      <c r="L3" s="211"/>
      <c r="M3" s="211"/>
      <c r="N3" s="211"/>
      <c r="O3" s="211"/>
      <c r="P3" s="211"/>
      <c r="Q3" s="219"/>
      <c r="R3" s="211"/>
      <c r="S3" s="212" t="s">
        <v>340</v>
      </c>
      <c r="T3" s="362"/>
      <c r="U3" s="327"/>
      <c r="Y3" s="372"/>
    </row>
    <row r="4" spans="1:25" s="141" customFormat="1" ht="18.75" customHeight="1" x14ac:dyDescent="0.35">
      <c r="A4" s="552" t="s">
        <v>277</v>
      </c>
      <c r="B4" s="553" t="s">
        <v>278</v>
      </c>
      <c r="C4" s="553"/>
      <c r="D4" s="553"/>
      <c r="E4" s="553"/>
      <c r="F4" s="553"/>
      <c r="G4" s="537" t="s">
        <v>279</v>
      </c>
      <c r="H4" s="537"/>
      <c r="I4" s="537"/>
      <c r="J4" s="537"/>
      <c r="K4" s="538" t="s">
        <v>280</v>
      </c>
      <c r="L4" s="538"/>
      <c r="M4" s="538"/>
      <c r="N4" s="539" t="s">
        <v>281</v>
      </c>
      <c r="O4" s="539"/>
      <c r="P4" s="539"/>
      <c r="Q4" s="539"/>
      <c r="R4" s="539"/>
      <c r="S4" s="540" t="s">
        <v>282</v>
      </c>
      <c r="T4" s="362"/>
      <c r="U4" s="327"/>
      <c r="Y4" s="372"/>
    </row>
    <row r="5" spans="1:25" s="141" customFormat="1" ht="75" customHeight="1" x14ac:dyDescent="0.35">
      <c r="A5" s="552"/>
      <c r="B5" s="207" t="s">
        <v>283</v>
      </c>
      <c r="C5" s="577" t="s">
        <v>284</v>
      </c>
      <c r="D5" s="544" t="s">
        <v>285</v>
      </c>
      <c r="E5" s="545" t="s">
        <v>286</v>
      </c>
      <c r="F5" s="544" t="s">
        <v>287</v>
      </c>
      <c r="G5" s="546" t="s">
        <v>288</v>
      </c>
      <c r="H5" s="546"/>
      <c r="I5" s="550" t="s">
        <v>289</v>
      </c>
      <c r="J5" s="550"/>
      <c r="K5" s="533" t="s">
        <v>290</v>
      </c>
      <c r="L5" s="533" t="s">
        <v>291</v>
      </c>
      <c r="M5" s="533" t="s">
        <v>292</v>
      </c>
      <c r="N5" s="534" t="s">
        <v>293</v>
      </c>
      <c r="O5" s="535" t="s">
        <v>294</v>
      </c>
      <c r="P5" s="534" t="s">
        <v>295</v>
      </c>
      <c r="Q5" s="578" t="s">
        <v>339</v>
      </c>
      <c r="R5" s="534" t="s">
        <v>297</v>
      </c>
      <c r="S5" s="541"/>
      <c r="T5" s="362"/>
      <c r="U5" s="327" t="s">
        <v>403</v>
      </c>
      <c r="W5" s="141" t="s">
        <v>315</v>
      </c>
      <c r="Y5" s="372"/>
    </row>
    <row r="6" spans="1:25" s="141" customFormat="1" ht="60" customHeight="1" x14ac:dyDescent="0.35">
      <c r="A6" s="552"/>
      <c r="B6" s="208"/>
      <c r="C6" s="577"/>
      <c r="D6" s="544"/>
      <c r="E6" s="545"/>
      <c r="F6" s="544"/>
      <c r="G6" s="209" t="s">
        <v>298</v>
      </c>
      <c r="H6" s="209" t="s">
        <v>299</v>
      </c>
      <c r="I6" s="209" t="s">
        <v>300</v>
      </c>
      <c r="J6" s="209" t="s">
        <v>299</v>
      </c>
      <c r="K6" s="533"/>
      <c r="L6" s="533"/>
      <c r="M6" s="533"/>
      <c r="N6" s="534"/>
      <c r="O6" s="536"/>
      <c r="P6" s="534"/>
      <c r="Q6" s="578"/>
      <c r="R6" s="534"/>
      <c r="S6" s="542"/>
      <c r="T6" s="362"/>
      <c r="U6" s="327" t="s">
        <v>404</v>
      </c>
      <c r="V6" s="141" t="s">
        <v>11</v>
      </c>
      <c r="W6" s="141" t="s">
        <v>405</v>
      </c>
      <c r="X6" s="141" t="s">
        <v>406</v>
      </c>
      <c r="Y6" s="372"/>
    </row>
    <row r="7" spans="1:25" x14ac:dyDescent="0.35">
      <c r="A7" s="190"/>
      <c r="B7" s="193" t="s">
        <v>275</v>
      </c>
      <c r="C7" s="300"/>
      <c r="D7" s="220">
        <f>SUM(D8,D30)</f>
        <v>2516300</v>
      </c>
      <c r="E7" s="284">
        <f>SUM(E8,E30)</f>
        <v>0</v>
      </c>
      <c r="F7" s="220">
        <f>SUM(F8,F30)</f>
        <v>2516300</v>
      </c>
      <c r="G7" s="193"/>
      <c r="H7" s="193"/>
      <c r="I7" s="193"/>
      <c r="J7" s="193"/>
      <c r="K7" s="193"/>
      <c r="L7" s="193"/>
      <c r="M7" s="193"/>
      <c r="N7" s="193"/>
      <c r="O7" s="193"/>
      <c r="P7" s="346">
        <f>SUM(P8,P30)</f>
        <v>661730</v>
      </c>
      <c r="Q7" s="348">
        <f>SUM(Q8,Q30)</f>
        <v>2513400</v>
      </c>
      <c r="R7" s="193"/>
      <c r="S7" s="346"/>
      <c r="U7" s="327">
        <f>SUM(F38)</f>
        <v>1634100</v>
      </c>
      <c r="V7" s="204">
        <f>P38</f>
        <v>1042050</v>
      </c>
      <c r="W7" s="204">
        <f>F7+U7</f>
        <v>4150400</v>
      </c>
      <c r="X7" s="204">
        <f>P7+V7</f>
        <v>1703780</v>
      </c>
      <c r="Y7" s="372">
        <f>X7*100/W7</f>
        <v>41.050983037779488</v>
      </c>
    </row>
    <row r="8" spans="1:25" x14ac:dyDescent="0.35">
      <c r="A8" s="255">
        <v>1</v>
      </c>
      <c r="B8" s="256" t="s">
        <v>346</v>
      </c>
      <c r="C8" s="301" t="s">
        <v>361</v>
      </c>
      <c r="D8" s="257">
        <f>SUM(D9,D15,D19,D24)</f>
        <v>2189000</v>
      </c>
      <c r="E8" s="309"/>
      <c r="F8" s="257">
        <f>SUM(D8,E8)</f>
        <v>2189000</v>
      </c>
      <c r="G8" s="256"/>
      <c r="H8" s="256"/>
      <c r="I8" s="256"/>
      <c r="J8" s="256"/>
      <c r="K8" s="256"/>
      <c r="L8" s="256"/>
      <c r="M8" s="256"/>
      <c r="N8" s="256"/>
      <c r="O8" s="256"/>
      <c r="P8" s="340">
        <f>SUM(P9,P15,P19,P24)</f>
        <v>510430</v>
      </c>
      <c r="Q8" s="349">
        <f>SUM(Q9,Q15,Q19,Q24)</f>
        <v>2186100</v>
      </c>
      <c r="R8" s="256"/>
      <c r="S8" s="256"/>
    </row>
    <row r="9" spans="1:25" ht="37.5" x14ac:dyDescent="0.35">
      <c r="A9" s="114"/>
      <c r="B9" s="210" t="s">
        <v>341</v>
      </c>
      <c r="C9" s="283" t="s">
        <v>364</v>
      </c>
      <c r="D9" s="223">
        <v>983900</v>
      </c>
      <c r="E9" s="276"/>
      <c r="F9" s="223">
        <v>983900</v>
      </c>
      <c r="G9" s="210"/>
      <c r="H9" s="210"/>
      <c r="I9" s="210"/>
      <c r="J9" s="210"/>
      <c r="K9" s="210"/>
      <c r="L9" s="210"/>
      <c r="M9" s="333" t="s">
        <v>328</v>
      </c>
      <c r="N9" s="210"/>
      <c r="O9" s="210"/>
      <c r="P9" s="361">
        <f>SUM(P10,P11,P12,P13)</f>
        <v>313400</v>
      </c>
      <c r="Q9" s="210">
        <f>SUM(Q10,Q11,Q12,Q13)</f>
        <v>983900</v>
      </c>
      <c r="R9" s="210"/>
      <c r="S9" s="265"/>
      <c r="T9" s="388">
        <f>SUM(F8,F30,F38)</f>
        <v>4150400</v>
      </c>
      <c r="U9" s="387">
        <f>SUM(P8,P30,P38)</f>
        <v>1703780</v>
      </c>
    </row>
    <row r="10" spans="1:25" ht="93.75" x14ac:dyDescent="0.35">
      <c r="A10" s="114"/>
      <c r="B10" s="133" t="s">
        <v>347</v>
      </c>
      <c r="C10" s="321"/>
      <c r="D10" s="249">
        <v>74000</v>
      </c>
      <c r="E10" s="275"/>
      <c r="F10" s="249">
        <v>74000</v>
      </c>
      <c r="G10" s="329">
        <v>12</v>
      </c>
      <c r="H10" s="329">
        <v>12</v>
      </c>
      <c r="I10" s="262"/>
      <c r="J10" s="262"/>
      <c r="K10" s="262"/>
      <c r="L10" s="262"/>
      <c r="M10" s="262"/>
      <c r="N10" s="262"/>
      <c r="O10" s="262"/>
      <c r="P10" s="240">
        <v>74000</v>
      </c>
      <c r="Q10" s="347">
        <v>74000</v>
      </c>
      <c r="R10" s="262"/>
      <c r="S10" s="133" t="s">
        <v>386</v>
      </c>
      <c r="T10" s="377" t="s">
        <v>407</v>
      </c>
      <c r="U10" s="380">
        <f>F9</f>
        <v>983900</v>
      </c>
      <c r="V10" s="380">
        <f>P9</f>
        <v>313400</v>
      </c>
      <c r="W10" s="384">
        <f>SUM(U10:U11)</f>
        <v>1326900</v>
      </c>
      <c r="X10" s="384">
        <f>SUM(V10:V11)</f>
        <v>453500</v>
      </c>
      <c r="Y10" s="362">
        <f>X10*100/W10</f>
        <v>34.177405983872184</v>
      </c>
    </row>
    <row r="11" spans="1:25" ht="342" customHeight="1" x14ac:dyDescent="0.25">
      <c r="A11" s="114"/>
      <c r="B11" s="133" t="s">
        <v>348</v>
      </c>
      <c r="C11" s="321"/>
      <c r="D11" s="249">
        <v>508000</v>
      </c>
      <c r="E11" s="275"/>
      <c r="F11" s="249">
        <v>508000</v>
      </c>
      <c r="G11" s="329">
        <v>1</v>
      </c>
      <c r="H11" s="329">
        <v>1</v>
      </c>
      <c r="I11" s="262"/>
      <c r="J11" s="262"/>
      <c r="K11" s="262"/>
      <c r="L11" s="262"/>
      <c r="M11" s="262"/>
      <c r="N11" s="262"/>
      <c r="O11" s="262"/>
      <c r="P11" s="240">
        <v>239400</v>
      </c>
      <c r="Q11" s="249">
        <v>508000</v>
      </c>
      <c r="R11" s="262"/>
      <c r="S11" s="364" t="s">
        <v>384</v>
      </c>
      <c r="T11" s="381" t="s">
        <v>408</v>
      </c>
      <c r="U11" s="382">
        <f>F24</f>
        <v>343000</v>
      </c>
      <c r="V11" s="383">
        <f>P24</f>
        <v>140100</v>
      </c>
    </row>
    <row r="12" spans="1:25" x14ac:dyDescent="0.35">
      <c r="A12" s="114"/>
      <c r="B12" s="133" t="s">
        <v>349</v>
      </c>
      <c r="C12" s="261"/>
      <c r="D12" s="315">
        <v>351900</v>
      </c>
      <c r="E12" s="322"/>
      <c r="F12" s="315">
        <v>351900</v>
      </c>
      <c r="G12" s="331">
        <v>4</v>
      </c>
      <c r="H12" s="331">
        <v>5</v>
      </c>
      <c r="I12" s="252"/>
      <c r="J12" s="252"/>
      <c r="K12" s="252"/>
      <c r="L12" s="252"/>
      <c r="M12" s="252"/>
      <c r="N12" s="252"/>
      <c r="O12" s="252"/>
      <c r="P12" s="331">
        <v>0</v>
      </c>
      <c r="Q12" s="315">
        <v>351900</v>
      </c>
      <c r="R12" s="252"/>
      <c r="S12" s="133" t="s">
        <v>380</v>
      </c>
    </row>
    <row r="13" spans="1:25" x14ac:dyDescent="0.35">
      <c r="A13" s="114"/>
      <c r="B13" s="133" t="s">
        <v>350</v>
      </c>
      <c r="C13" s="261"/>
      <c r="D13" s="315">
        <v>50000</v>
      </c>
      <c r="E13" s="279"/>
      <c r="F13" s="315">
        <v>50000</v>
      </c>
      <c r="G13" s="330">
        <v>2</v>
      </c>
      <c r="H13" s="330">
        <v>2</v>
      </c>
      <c r="I13" s="252"/>
      <c r="J13" s="252"/>
      <c r="K13" s="252"/>
      <c r="L13" s="252"/>
      <c r="M13" s="252"/>
      <c r="N13" s="252"/>
      <c r="O13" s="252"/>
      <c r="P13" s="331">
        <v>0</v>
      </c>
      <c r="Q13" s="315">
        <v>50000</v>
      </c>
      <c r="R13" s="252"/>
      <c r="S13" s="133" t="s">
        <v>381</v>
      </c>
    </row>
    <row r="14" spans="1:25" x14ac:dyDescent="0.35">
      <c r="A14" s="114"/>
      <c r="B14" s="133"/>
      <c r="C14" s="261"/>
      <c r="D14" s="315"/>
      <c r="E14" s="279"/>
      <c r="F14" s="315"/>
      <c r="G14" s="330"/>
      <c r="H14" s="330"/>
      <c r="I14" s="252"/>
      <c r="J14" s="252"/>
      <c r="K14" s="252"/>
      <c r="L14" s="252"/>
      <c r="M14" s="252"/>
      <c r="N14" s="252"/>
      <c r="O14" s="252"/>
      <c r="P14" s="252"/>
      <c r="Q14" s="325"/>
      <c r="R14" s="252"/>
      <c r="S14" s="133"/>
    </row>
    <row r="15" spans="1:25" s="344" customFormat="1" ht="56.25" x14ac:dyDescent="0.35">
      <c r="A15" s="114"/>
      <c r="B15" s="210" t="s">
        <v>342</v>
      </c>
      <c r="C15" s="283" t="s">
        <v>362</v>
      </c>
      <c r="D15" s="254">
        <f>SUM(D16:D18)</f>
        <v>704100</v>
      </c>
      <c r="E15" s="254">
        <f t="shared" ref="E15:F15" si="0">SUM(E16:E18)</f>
        <v>0</v>
      </c>
      <c r="F15" s="254">
        <f t="shared" si="0"/>
        <v>704100</v>
      </c>
      <c r="G15" s="342">
        <v>2</v>
      </c>
      <c r="H15" s="342">
        <v>3</v>
      </c>
      <c r="I15" s="342"/>
      <c r="J15" s="342"/>
      <c r="K15" s="342"/>
      <c r="L15" s="342"/>
      <c r="M15" s="345" t="s">
        <v>328</v>
      </c>
      <c r="N15" s="342"/>
      <c r="O15" s="342"/>
      <c r="P15" s="254">
        <f>SUM(P16:P18)</f>
        <v>9500</v>
      </c>
      <c r="Q15" s="254">
        <f>SUM(Q16:Q18)</f>
        <v>704100</v>
      </c>
      <c r="R15" s="342"/>
      <c r="S15" s="243"/>
      <c r="T15" s="363"/>
      <c r="U15" s="273"/>
      <c r="Y15" s="374"/>
    </row>
    <row r="16" spans="1:25" s="141" customFormat="1" ht="56.25" x14ac:dyDescent="0.35">
      <c r="A16" s="114"/>
      <c r="B16" s="133" t="s">
        <v>351</v>
      </c>
      <c r="C16" s="310"/>
      <c r="D16" s="249">
        <v>104800</v>
      </c>
      <c r="E16" s="275"/>
      <c r="F16" s="249">
        <v>104800</v>
      </c>
      <c r="G16" s="239"/>
      <c r="H16" s="239"/>
      <c r="I16" s="239"/>
      <c r="J16" s="239"/>
      <c r="K16" s="239"/>
      <c r="L16" s="239"/>
      <c r="M16" s="239"/>
      <c r="N16" s="239"/>
      <c r="O16" s="239"/>
      <c r="P16" s="239">
        <v>0</v>
      </c>
      <c r="Q16" s="249">
        <v>104800</v>
      </c>
      <c r="R16" s="239"/>
      <c r="S16" s="133" t="s">
        <v>379</v>
      </c>
      <c r="T16" s="362" t="s">
        <v>409</v>
      </c>
      <c r="U16" s="327">
        <f>F15</f>
        <v>704100</v>
      </c>
      <c r="V16" s="204">
        <f>P15</f>
        <v>9500</v>
      </c>
      <c r="W16" s="385">
        <f>SUM(U16:U17)</f>
        <v>862100</v>
      </c>
      <c r="X16" s="385">
        <f>SUM(V16:V17)</f>
        <v>56930</v>
      </c>
      <c r="Y16" s="378">
        <f>X16*100/W16</f>
        <v>6.6036422688783203</v>
      </c>
    </row>
    <row r="17" spans="1:25" s="141" customFormat="1" ht="37.5" x14ac:dyDescent="0.35">
      <c r="A17" s="114"/>
      <c r="B17" s="133" t="s">
        <v>352</v>
      </c>
      <c r="C17" s="302"/>
      <c r="D17" s="315">
        <v>181300</v>
      </c>
      <c r="E17" s="279"/>
      <c r="F17" s="315">
        <v>181300</v>
      </c>
      <c r="G17" s="252"/>
      <c r="H17" s="252"/>
      <c r="I17" s="252"/>
      <c r="J17" s="252"/>
      <c r="K17" s="252"/>
      <c r="L17" s="252"/>
      <c r="M17" s="252"/>
      <c r="N17" s="252"/>
      <c r="O17" s="252"/>
      <c r="P17" s="133">
        <v>0</v>
      </c>
      <c r="Q17" s="315">
        <v>181300</v>
      </c>
      <c r="R17" s="252"/>
      <c r="S17" s="133" t="s">
        <v>376</v>
      </c>
      <c r="T17" s="362" t="s">
        <v>410</v>
      </c>
      <c r="U17" s="327">
        <f>F19</f>
        <v>158000</v>
      </c>
      <c r="V17" s="204">
        <f>P19</f>
        <v>47430</v>
      </c>
      <c r="Y17" s="372"/>
    </row>
    <row r="18" spans="1:25" s="141" customFormat="1" ht="61.5" customHeight="1" x14ac:dyDescent="0.35">
      <c r="A18" s="114"/>
      <c r="B18" s="133" t="s">
        <v>383</v>
      </c>
      <c r="C18" s="302"/>
      <c r="D18" s="315">
        <v>418000</v>
      </c>
      <c r="E18" s="279"/>
      <c r="F18" s="315">
        <v>418000</v>
      </c>
      <c r="G18" s="252"/>
      <c r="H18" s="252"/>
      <c r="I18" s="252"/>
      <c r="J18" s="252"/>
      <c r="K18" s="252"/>
      <c r="L18" s="252"/>
      <c r="M18" s="252"/>
      <c r="N18" s="252"/>
      <c r="O18" s="252"/>
      <c r="P18" s="318">
        <v>9500</v>
      </c>
      <c r="Q18" s="315">
        <v>418000</v>
      </c>
      <c r="R18" s="252"/>
      <c r="S18" s="133" t="s">
        <v>385</v>
      </c>
      <c r="T18" s="362"/>
      <c r="U18" s="327"/>
      <c r="Y18" s="372"/>
    </row>
    <row r="19" spans="1:25" s="272" customFormat="1" ht="37.5" x14ac:dyDescent="0.35">
      <c r="A19" s="114"/>
      <c r="B19" s="248" t="s">
        <v>343</v>
      </c>
      <c r="C19" s="283" t="s">
        <v>363</v>
      </c>
      <c r="D19" s="254">
        <v>158000</v>
      </c>
      <c r="E19" s="276"/>
      <c r="F19" s="254">
        <v>158000</v>
      </c>
      <c r="G19" s="342"/>
      <c r="H19" s="342"/>
      <c r="I19" s="342"/>
      <c r="J19" s="342"/>
      <c r="K19" s="342"/>
      <c r="L19" s="342"/>
      <c r="M19" s="342"/>
      <c r="N19" s="342"/>
      <c r="O19" s="342"/>
      <c r="P19" s="343">
        <f>SUM(P20,P21)</f>
        <v>47430</v>
      </c>
      <c r="Q19" s="343">
        <f>SUM(Q20,Q21)</f>
        <v>158000</v>
      </c>
      <c r="R19" s="342"/>
      <c r="S19" s="342"/>
      <c r="T19" s="363"/>
      <c r="U19" s="379"/>
      <c r="Y19" s="375"/>
    </row>
    <row r="20" spans="1:25" s="141" customFormat="1" ht="112.5" x14ac:dyDescent="0.35">
      <c r="A20" s="114"/>
      <c r="B20" s="133" t="s">
        <v>353</v>
      </c>
      <c r="C20" s="302"/>
      <c r="D20" s="315">
        <v>48000</v>
      </c>
      <c r="E20" s="280"/>
      <c r="F20" s="315">
        <v>48000</v>
      </c>
      <c r="G20" s="133">
        <v>15</v>
      </c>
      <c r="H20" s="133">
        <v>16</v>
      </c>
      <c r="I20" s="133"/>
      <c r="J20" s="133"/>
      <c r="K20" s="316">
        <v>2</v>
      </c>
      <c r="L20" s="315"/>
      <c r="M20" s="173" t="s">
        <v>328</v>
      </c>
      <c r="N20" s="252"/>
      <c r="O20" s="252"/>
      <c r="P20" s="318">
        <v>47430</v>
      </c>
      <c r="Q20" s="318">
        <v>48000</v>
      </c>
      <c r="R20" s="317">
        <v>0</v>
      </c>
      <c r="S20" s="98" t="s">
        <v>375</v>
      </c>
      <c r="T20" s="362"/>
      <c r="U20" s="327"/>
      <c r="Y20" s="372"/>
    </row>
    <row r="21" spans="1:25" s="141" customFormat="1" ht="37.5" x14ac:dyDescent="0.35">
      <c r="A21" s="114"/>
      <c r="B21" s="133" t="s">
        <v>354</v>
      </c>
      <c r="C21" s="302"/>
      <c r="D21" s="315">
        <v>110000</v>
      </c>
      <c r="E21" s="280"/>
      <c r="F21" s="315">
        <v>110000</v>
      </c>
      <c r="G21" s="133">
        <v>16</v>
      </c>
      <c r="H21" s="133">
        <v>16</v>
      </c>
      <c r="I21" s="133"/>
      <c r="J21" s="133"/>
      <c r="K21" s="316">
        <v>2</v>
      </c>
      <c r="L21" s="315"/>
      <c r="M21" s="173" t="s">
        <v>328</v>
      </c>
      <c r="N21" s="252"/>
      <c r="O21" s="252"/>
      <c r="P21" s="317">
        <v>0</v>
      </c>
      <c r="Q21" s="318">
        <v>110000</v>
      </c>
      <c r="R21" s="317">
        <v>0</v>
      </c>
      <c r="S21" s="98" t="s">
        <v>389</v>
      </c>
      <c r="T21" s="362"/>
      <c r="U21" s="327"/>
      <c r="Y21" s="372"/>
    </row>
    <row r="22" spans="1:25" s="141" customFormat="1" hidden="1" x14ac:dyDescent="0.35">
      <c r="A22" s="114"/>
      <c r="B22" s="133"/>
      <c r="C22" s="302"/>
      <c r="D22" s="315"/>
      <c r="E22" s="280"/>
      <c r="F22" s="315"/>
      <c r="G22" s="330"/>
      <c r="H22" s="330"/>
      <c r="I22" s="133"/>
      <c r="J22" s="133"/>
      <c r="K22" s="316"/>
      <c r="L22" s="315"/>
      <c r="M22" s="173"/>
      <c r="N22" s="252"/>
      <c r="O22" s="252"/>
      <c r="P22" s="317"/>
      <c r="Q22" s="318"/>
      <c r="R22" s="317"/>
      <c r="S22" s="98"/>
      <c r="T22" s="362"/>
      <c r="U22" s="327"/>
      <c r="Y22" s="372"/>
    </row>
    <row r="23" spans="1:25" s="141" customFormat="1" hidden="1" x14ac:dyDescent="0.35">
      <c r="A23" s="114"/>
      <c r="B23" s="133"/>
      <c r="C23" s="302"/>
      <c r="D23" s="253"/>
      <c r="E23" s="280"/>
      <c r="F23" s="280"/>
      <c r="G23" s="280"/>
      <c r="H23" s="280"/>
      <c r="I23" s="280"/>
      <c r="J23" s="280"/>
      <c r="K23" s="280"/>
      <c r="L23" s="280"/>
      <c r="M23" s="280"/>
      <c r="N23" s="280"/>
      <c r="O23" s="280"/>
      <c r="P23" s="280"/>
      <c r="Q23" s="280"/>
      <c r="R23" s="280"/>
      <c r="S23" s="280"/>
      <c r="T23" s="362"/>
      <c r="U23" s="327"/>
      <c r="Y23" s="372"/>
    </row>
    <row r="24" spans="1:25" s="272" customFormat="1" x14ac:dyDescent="0.35">
      <c r="A24" s="114"/>
      <c r="B24" s="210" t="s">
        <v>344</v>
      </c>
      <c r="C24" s="283" t="s">
        <v>364</v>
      </c>
      <c r="D24" s="254">
        <v>343000</v>
      </c>
      <c r="E24" s="254"/>
      <c r="F24" s="254">
        <v>343000</v>
      </c>
      <c r="G24" s="342"/>
      <c r="H24" s="342"/>
      <c r="I24" s="342"/>
      <c r="J24" s="342"/>
      <c r="K24" s="342"/>
      <c r="L24" s="342"/>
      <c r="M24" s="342"/>
      <c r="N24" s="342"/>
      <c r="O24" s="342"/>
      <c r="P24" s="343">
        <f>SUM(P25,P26)</f>
        <v>140100</v>
      </c>
      <c r="Q24" s="343">
        <f>SUM(Q25,Q26)</f>
        <v>340100</v>
      </c>
      <c r="R24" s="342"/>
      <c r="S24" s="342"/>
      <c r="T24" s="363"/>
      <c r="U24" s="379"/>
      <c r="Y24" s="375"/>
    </row>
    <row r="25" spans="1:25" s="141" customFormat="1" ht="168.75" x14ac:dyDescent="0.35">
      <c r="A25" s="114"/>
      <c r="B25" s="133" t="s">
        <v>355</v>
      </c>
      <c r="C25" s="321"/>
      <c r="D25" s="240">
        <v>143000</v>
      </c>
      <c r="E25" s="278"/>
      <c r="F25" s="240">
        <v>143000</v>
      </c>
      <c r="G25" s="329">
        <v>11</v>
      </c>
      <c r="H25" s="329">
        <v>12</v>
      </c>
      <c r="I25" s="262"/>
      <c r="J25" s="262"/>
      <c r="K25" s="262"/>
      <c r="L25" s="262"/>
      <c r="M25" s="262"/>
      <c r="N25" s="262"/>
      <c r="O25" s="262"/>
      <c r="P25" s="318">
        <f>F25-2900</f>
        <v>140100</v>
      </c>
      <c r="Q25" s="240">
        <f>P25</f>
        <v>140100</v>
      </c>
      <c r="R25" s="262"/>
      <c r="S25" s="133" t="s">
        <v>374</v>
      </c>
      <c r="T25" s="362"/>
      <c r="U25" s="327"/>
      <c r="Y25" s="372"/>
    </row>
    <row r="26" spans="1:25" s="141" customFormat="1" x14ac:dyDescent="0.35">
      <c r="A26" s="114"/>
      <c r="B26" s="133" t="s">
        <v>356</v>
      </c>
      <c r="C26" s="310"/>
      <c r="D26" s="240">
        <f>SUM(D27:D28)</f>
        <v>200000</v>
      </c>
      <c r="E26" s="275"/>
      <c r="F26" s="240">
        <v>200000</v>
      </c>
      <c r="G26" s="239"/>
      <c r="H26" s="239"/>
      <c r="I26" s="239"/>
      <c r="J26" s="239"/>
      <c r="K26" s="239"/>
      <c r="L26" s="239"/>
      <c r="M26" s="239"/>
      <c r="N26" s="239"/>
      <c r="O26" s="239"/>
      <c r="P26" s="239">
        <v>0</v>
      </c>
      <c r="Q26" s="240">
        <f>SUM(Q27:Q28)</f>
        <v>200000</v>
      </c>
      <c r="R26" s="239"/>
      <c r="S26" s="133" t="s">
        <v>382</v>
      </c>
      <c r="T26" s="362"/>
      <c r="U26" s="327"/>
      <c r="Y26" s="372"/>
    </row>
    <row r="27" spans="1:25" s="141" customFormat="1" x14ac:dyDescent="0.35">
      <c r="A27" s="114"/>
      <c r="B27" s="133" t="s">
        <v>357</v>
      </c>
      <c r="C27" s="321"/>
      <c r="D27" s="240">
        <v>150000</v>
      </c>
      <c r="E27" s="278"/>
      <c r="F27" s="240">
        <v>150000</v>
      </c>
      <c r="G27" s="329">
        <v>5</v>
      </c>
      <c r="H27" s="329">
        <v>7</v>
      </c>
      <c r="I27" s="262"/>
      <c r="J27" s="262"/>
      <c r="K27" s="262"/>
      <c r="L27" s="262"/>
      <c r="M27" s="262"/>
      <c r="N27" s="262"/>
      <c r="O27" s="262"/>
      <c r="P27" s="262"/>
      <c r="Q27" s="240">
        <v>150000</v>
      </c>
      <c r="R27" s="262"/>
      <c r="S27" s="262"/>
      <c r="T27" s="362"/>
      <c r="U27" s="327"/>
      <c r="Y27" s="372"/>
    </row>
    <row r="28" spans="1:25" s="141" customFormat="1" x14ac:dyDescent="0.35">
      <c r="A28" s="114"/>
      <c r="B28" s="133" t="s">
        <v>358</v>
      </c>
      <c r="C28" s="321"/>
      <c r="D28" s="240">
        <v>50000</v>
      </c>
      <c r="E28" s="278"/>
      <c r="F28" s="240">
        <v>50000</v>
      </c>
      <c r="G28" s="329">
        <v>8</v>
      </c>
      <c r="H28" s="329">
        <v>8</v>
      </c>
      <c r="I28" s="262"/>
      <c r="J28" s="262"/>
      <c r="K28" s="262"/>
      <c r="L28" s="262"/>
      <c r="M28" s="262"/>
      <c r="N28" s="262"/>
      <c r="O28" s="262"/>
      <c r="P28" s="262"/>
      <c r="Q28" s="240">
        <v>50000</v>
      </c>
      <c r="R28" s="262"/>
      <c r="S28" s="262"/>
      <c r="T28" s="362"/>
      <c r="U28" s="327"/>
      <c r="Y28" s="372"/>
    </row>
    <row r="29" spans="1:25" s="141" customFormat="1" x14ac:dyDescent="0.35">
      <c r="A29" s="121"/>
      <c r="B29" s="134"/>
      <c r="C29" s="306"/>
      <c r="D29" s="290"/>
      <c r="E29" s="291"/>
      <c r="F29" s="290"/>
      <c r="G29" s="292"/>
      <c r="H29" s="292"/>
      <c r="I29" s="292"/>
      <c r="J29" s="292"/>
      <c r="K29" s="292"/>
      <c r="L29" s="292"/>
      <c r="M29" s="292"/>
      <c r="N29" s="292"/>
      <c r="O29" s="292"/>
      <c r="P29" s="292"/>
      <c r="Q29" s="293"/>
      <c r="R29" s="292"/>
      <c r="S29" s="292"/>
      <c r="T29" s="362"/>
      <c r="U29" s="327"/>
      <c r="Y29" s="372"/>
    </row>
    <row r="30" spans="1:25" s="141" customFormat="1" ht="37.5" x14ac:dyDescent="0.35">
      <c r="A30" s="334">
        <v>2</v>
      </c>
      <c r="B30" s="335" t="s">
        <v>345</v>
      </c>
      <c r="C30" s="336" t="s">
        <v>361</v>
      </c>
      <c r="D30" s="337">
        <f>SUM(D31,D33)</f>
        <v>327300</v>
      </c>
      <c r="E30" s="338"/>
      <c r="F30" s="337">
        <f>SUM(D30,E30)</f>
        <v>327300</v>
      </c>
      <c r="G30" s="339"/>
      <c r="H30" s="339"/>
      <c r="I30" s="339"/>
      <c r="J30" s="339"/>
      <c r="K30" s="339"/>
      <c r="L30" s="339"/>
      <c r="M30" s="339"/>
      <c r="N30" s="339"/>
      <c r="O30" s="339"/>
      <c r="P30" s="341">
        <f>SUM(P31,P33)</f>
        <v>151300</v>
      </c>
      <c r="Q30" s="341">
        <f>SUM(Q31,Q33)</f>
        <v>327300</v>
      </c>
      <c r="R30" s="339"/>
      <c r="S30" s="339"/>
      <c r="T30" s="362"/>
      <c r="U30" s="327"/>
      <c r="Y30" s="372"/>
    </row>
    <row r="31" spans="1:25" s="141" customFormat="1" ht="131.25" x14ac:dyDescent="0.35">
      <c r="A31" s="114"/>
      <c r="B31" s="270" t="s">
        <v>366</v>
      </c>
      <c r="C31" s="303" t="s">
        <v>365</v>
      </c>
      <c r="D31" s="271">
        <v>135000</v>
      </c>
      <c r="E31" s="274"/>
      <c r="F31" s="271">
        <v>135000</v>
      </c>
      <c r="G31" s="311"/>
      <c r="H31" s="311"/>
      <c r="I31" s="311"/>
      <c r="J31" s="311"/>
      <c r="K31" s="311"/>
      <c r="L31" s="311"/>
      <c r="M31" s="328" t="s">
        <v>328</v>
      </c>
      <c r="N31" s="311"/>
      <c r="O31" s="311"/>
      <c r="P31" s="326">
        <v>59000</v>
      </c>
      <c r="Q31" s="326">
        <v>135000</v>
      </c>
      <c r="R31" s="311"/>
      <c r="S31" s="320" t="s">
        <v>378</v>
      </c>
      <c r="T31" s="362"/>
      <c r="U31" s="327"/>
      <c r="Y31" s="372"/>
    </row>
    <row r="32" spans="1:25" s="141" customFormat="1" x14ac:dyDescent="0.35">
      <c r="A32" s="114"/>
      <c r="B32" s="133"/>
      <c r="C32" s="310"/>
      <c r="D32" s="247"/>
      <c r="E32" s="275"/>
      <c r="F32" s="247"/>
      <c r="G32" s="239"/>
      <c r="H32" s="239"/>
      <c r="I32" s="239"/>
      <c r="J32" s="239"/>
      <c r="K32" s="239"/>
      <c r="L32" s="239"/>
      <c r="M32" s="166"/>
      <c r="N32" s="239"/>
      <c r="O32" s="239"/>
      <c r="P32" s="323"/>
      <c r="Q32" s="240"/>
      <c r="R32" s="239"/>
      <c r="S32" s="239"/>
      <c r="T32" s="362"/>
      <c r="U32" s="327"/>
      <c r="Y32" s="372"/>
    </row>
    <row r="33" spans="1:25" s="141" customFormat="1" ht="37.5" x14ac:dyDescent="0.35">
      <c r="A33" s="114"/>
      <c r="B33" s="270" t="s">
        <v>367</v>
      </c>
      <c r="C33" s="303" t="s">
        <v>364</v>
      </c>
      <c r="D33" s="271">
        <v>192300</v>
      </c>
      <c r="E33" s="274"/>
      <c r="F33" s="271">
        <v>192300</v>
      </c>
      <c r="G33" s="332"/>
      <c r="H33" s="332"/>
      <c r="I33" s="311"/>
      <c r="J33" s="311"/>
      <c r="K33" s="311"/>
      <c r="L33" s="311"/>
      <c r="M33" s="328"/>
      <c r="N33" s="311"/>
      <c r="O33" s="360"/>
      <c r="P33" s="326">
        <f>SUM(P34,P36)</f>
        <v>92300</v>
      </c>
      <c r="Q33" s="326">
        <v>192300</v>
      </c>
      <c r="R33" s="360"/>
      <c r="S33" s="311"/>
      <c r="T33" s="362"/>
      <c r="U33" s="327"/>
      <c r="Y33" s="372"/>
    </row>
    <row r="34" spans="1:25" s="141" customFormat="1" ht="37.5" x14ac:dyDescent="0.35">
      <c r="A34" s="114"/>
      <c r="B34" s="133" t="s">
        <v>359</v>
      </c>
      <c r="C34" s="321"/>
      <c r="D34" s="240">
        <v>92300</v>
      </c>
      <c r="E34" s="275"/>
      <c r="F34" s="240">
        <v>92300</v>
      </c>
      <c r="G34" s="329">
        <v>1</v>
      </c>
      <c r="H34" s="329">
        <v>2</v>
      </c>
      <c r="I34" s="262"/>
      <c r="J34" s="262"/>
      <c r="K34" s="262"/>
      <c r="L34" s="262"/>
      <c r="M34" s="166" t="s">
        <v>328</v>
      </c>
      <c r="N34" s="262"/>
      <c r="O34" s="262"/>
      <c r="P34" s="240">
        <v>92300</v>
      </c>
      <c r="Q34" s="240">
        <v>92300</v>
      </c>
      <c r="R34" s="240"/>
      <c r="S34" s="133" t="s">
        <v>388</v>
      </c>
      <c r="T34" s="362"/>
      <c r="U34" s="327"/>
      <c r="Y34" s="372"/>
    </row>
    <row r="35" spans="1:25" s="141" customFormat="1" x14ac:dyDescent="0.35">
      <c r="A35" s="114"/>
      <c r="B35" s="133"/>
      <c r="C35" s="321"/>
      <c r="D35" s="324"/>
      <c r="E35" s="278"/>
      <c r="F35" s="240"/>
      <c r="G35" s="239"/>
      <c r="H35" s="239"/>
      <c r="I35" s="262"/>
      <c r="J35" s="262"/>
      <c r="K35" s="262"/>
      <c r="L35" s="262"/>
      <c r="M35" s="166"/>
      <c r="N35" s="262"/>
      <c r="O35" s="262"/>
      <c r="P35" s="262"/>
      <c r="Q35" s="324"/>
      <c r="R35" s="262"/>
      <c r="S35" s="133"/>
      <c r="T35" s="362"/>
      <c r="U35" s="327"/>
      <c r="Y35" s="372"/>
    </row>
    <row r="36" spans="1:25" s="141" customFormat="1" ht="75" x14ac:dyDescent="0.35">
      <c r="A36" s="114"/>
      <c r="B36" s="133" t="s">
        <v>360</v>
      </c>
      <c r="C36" s="321"/>
      <c r="D36" s="240">
        <v>100000</v>
      </c>
      <c r="E36" s="278"/>
      <c r="F36" s="240">
        <v>100000</v>
      </c>
      <c r="G36" s="329">
        <v>2</v>
      </c>
      <c r="H36" s="329">
        <v>3</v>
      </c>
      <c r="I36" s="262"/>
      <c r="J36" s="262"/>
      <c r="K36" s="262"/>
      <c r="L36" s="262"/>
      <c r="M36" s="166" t="s">
        <v>328</v>
      </c>
      <c r="N36" s="262"/>
      <c r="O36" s="262"/>
      <c r="P36" s="262"/>
      <c r="Q36" s="240">
        <v>100000</v>
      </c>
      <c r="R36" s="262"/>
      <c r="S36" s="364" t="s">
        <v>387</v>
      </c>
      <c r="T36" s="362"/>
      <c r="U36" s="327"/>
      <c r="Y36" s="372"/>
    </row>
    <row r="37" spans="1:25" s="141" customFormat="1" x14ac:dyDescent="0.35">
      <c r="A37" s="319"/>
      <c r="B37" s="139"/>
      <c r="C37" s="312"/>
      <c r="D37" s="242"/>
      <c r="E37" s="314"/>
      <c r="F37" s="242"/>
      <c r="G37" s="241"/>
      <c r="H37" s="241"/>
      <c r="I37" s="241"/>
      <c r="J37" s="241"/>
      <c r="K37" s="241"/>
      <c r="L37" s="241"/>
      <c r="M37" s="241"/>
      <c r="N37" s="241"/>
      <c r="O37" s="241"/>
      <c r="P37" s="241"/>
      <c r="Q37" s="242"/>
      <c r="R37" s="241"/>
      <c r="S37" s="241"/>
      <c r="T37" s="362"/>
      <c r="U37" s="327"/>
      <c r="Y37" s="372"/>
    </row>
    <row r="38" spans="1:25" s="272" customFormat="1" x14ac:dyDescent="0.35">
      <c r="A38" s="285">
        <v>3</v>
      </c>
      <c r="B38" s="287" t="s">
        <v>368</v>
      </c>
      <c r="C38" s="304" t="s">
        <v>369</v>
      </c>
      <c r="D38" s="286">
        <f>SUM(D39,D41,D47)</f>
        <v>1634100</v>
      </c>
      <c r="E38" s="286">
        <f t="shared" ref="E38:F38" si="1">SUM(E39,E41,E47)</f>
        <v>0</v>
      </c>
      <c r="F38" s="286">
        <f t="shared" si="1"/>
        <v>1634100</v>
      </c>
      <c r="G38" s="286"/>
      <c r="H38" s="286"/>
      <c r="I38" s="286"/>
      <c r="J38" s="286"/>
      <c r="K38" s="286"/>
      <c r="L38" s="286"/>
      <c r="M38" s="286"/>
      <c r="N38" s="286"/>
      <c r="O38" s="286"/>
      <c r="P38" s="371">
        <f t="shared" ref="P38" si="2">SUM(P39,P41,P47)</f>
        <v>1042050</v>
      </c>
      <c r="Q38" s="371">
        <f t="shared" ref="Q38" si="3">SUM(Q39,Q41,Q47)</f>
        <v>1629150</v>
      </c>
      <c r="R38" s="286">
        <f t="shared" ref="R38" si="4">SUM(R39,R41,R47)</f>
        <v>0</v>
      </c>
      <c r="S38" s="289"/>
      <c r="T38" s="363"/>
      <c r="U38" s="379"/>
      <c r="Y38" s="375"/>
    </row>
    <row r="39" spans="1:25" s="141" customFormat="1" ht="56.25" x14ac:dyDescent="0.35">
      <c r="A39" s="121"/>
      <c r="B39" s="294" t="s">
        <v>370</v>
      </c>
      <c r="C39" s="305" t="s">
        <v>373</v>
      </c>
      <c r="D39" s="295">
        <v>230000</v>
      </c>
      <c r="E39" s="296"/>
      <c r="F39" s="369">
        <v>230000</v>
      </c>
      <c r="G39" s="298">
        <v>12</v>
      </c>
      <c r="H39" s="298">
        <v>1</v>
      </c>
      <c r="I39" s="298"/>
      <c r="J39" s="298"/>
      <c r="K39" s="298">
        <v>2</v>
      </c>
      <c r="L39" s="298"/>
      <c r="M39" s="370" t="s">
        <v>328</v>
      </c>
      <c r="N39" s="298"/>
      <c r="O39" s="295"/>
      <c r="P39" s="295">
        <v>225050</v>
      </c>
      <c r="Q39" s="295">
        <v>225050</v>
      </c>
      <c r="R39" s="298"/>
      <c r="S39" s="294" t="s">
        <v>402</v>
      </c>
      <c r="T39" s="362"/>
      <c r="U39" s="327"/>
      <c r="Y39" s="372"/>
    </row>
    <row r="40" spans="1:25" s="141" customFormat="1" x14ac:dyDescent="0.35">
      <c r="A40" s="121"/>
      <c r="B40" s="134"/>
      <c r="C40" s="306"/>
      <c r="D40" s="293"/>
      <c r="E40" s="291"/>
      <c r="F40" s="290"/>
      <c r="G40" s="292"/>
      <c r="H40" s="292"/>
      <c r="I40" s="292"/>
      <c r="J40" s="292"/>
      <c r="K40" s="292"/>
      <c r="L40" s="292"/>
      <c r="M40" s="292"/>
      <c r="N40" s="292"/>
      <c r="O40" s="292"/>
      <c r="P40" s="292"/>
      <c r="Q40" s="293"/>
      <c r="R40" s="292"/>
      <c r="S40" s="292"/>
      <c r="T40" s="362"/>
      <c r="U40" s="327"/>
      <c r="Y40" s="372"/>
    </row>
    <row r="41" spans="1:25" s="141" customFormat="1" x14ac:dyDescent="0.35">
      <c r="A41" s="121"/>
      <c r="B41" s="294" t="s">
        <v>371</v>
      </c>
      <c r="C41" s="305" t="s">
        <v>363</v>
      </c>
      <c r="D41" s="295">
        <v>667100</v>
      </c>
      <c r="E41" s="296"/>
      <c r="F41" s="297">
        <f>SUM(F42:F44)</f>
        <v>667100</v>
      </c>
      <c r="G41" s="297"/>
      <c r="H41" s="297"/>
      <c r="I41" s="297"/>
      <c r="J41" s="297"/>
      <c r="K41" s="297"/>
      <c r="L41" s="297"/>
      <c r="M41" s="297"/>
      <c r="N41" s="297"/>
      <c r="O41" s="297"/>
      <c r="P41" s="297">
        <f t="shared" ref="P41:R41" si="5">SUM(P42:P44)</f>
        <v>300000</v>
      </c>
      <c r="Q41" s="297">
        <f t="shared" si="5"/>
        <v>667100</v>
      </c>
      <c r="R41" s="297">
        <f t="shared" si="5"/>
        <v>0</v>
      </c>
      <c r="S41" s="298"/>
      <c r="T41" s="362"/>
      <c r="U41" s="327"/>
      <c r="Y41" s="372"/>
    </row>
    <row r="42" spans="1:25" s="141" customFormat="1" ht="18.75" x14ac:dyDescent="0.3">
      <c r="A42" s="121"/>
      <c r="B42" s="134" t="s">
        <v>390</v>
      </c>
      <c r="C42" s="306"/>
      <c r="D42" s="290">
        <v>345000</v>
      </c>
      <c r="E42" s="291"/>
      <c r="F42" s="293">
        <v>345000</v>
      </c>
      <c r="G42" s="292">
        <v>15</v>
      </c>
      <c r="H42" s="292">
        <v>17</v>
      </c>
      <c r="I42" s="292"/>
      <c r="J42" s="292"/>
      <c r="K42" s="173">
        <v>2</v>
      </c>
      <c r="L42" s="292"/>
      <c r="M42" s="173" t="s">
        <v>328</v>
      </c>
      <c r="N42" s="292"/>
      <c r="O42" s="292"/>
      <c r="P42" s="293">
        <v>300000</v>
      </c>
      <c r="Q42" s="293">
        <v>345000</v>
      </c>
      <c r="R42" s="365">
        <v>0</v>
      </c>
      <c r="S42" s="134" t="s">
        <v>391</v>
      </c>
      <c r="U42" s="327">
        <f>F42-P42</f>
        <v>45000</v>
      </c>
      <c r="Y42" s="372"/>
    </row>
    <row r="43" spans="1:25" s="141" customFormat="1" ht="37.5" x14ac:dyDescent="0.3">
      <c r="A43" s="121"/>
      <c r="B43" s="134" t="s">
        <v>392</v>
      </c>
      <c r="C43" s="306"/>
      <c r="D43" s="290">
        <v>319000</v>
      </c>
      <c r="E43" s="291"/>
      <c r="F43" s="293">
        <v>319000</v>
      </c>
      <c r="G43" s="292"/>
      <c r="H43" s="292"/>
      <c r="I43" s="292"/>
      <c r="J43" s="292"/>
      <c r="K43" s="173">
        <v>2</v>
      </c>
      <c r="L43" s="292"/>
      <c r="M43" s="173" t="s">
        <v>328</v>
      </c>
      <c r="N43" s="292"/>
      <c r="O43" s="292"/>
      <c r="P43" s="365">
        <v>0</v>
      </c>
      <c r="Q43" s="293">
        <v>319000</v>
      </c>
      <c r="R43" s="365">
        <v>0</v>
      </c>
      <c r="S43" s="133" t="s">
        <v>393</v>
      </c>
      <c r="U43" s="327"/>
      <c r="Y43" s="372"/>
    </row>
    <row r="44" spans="1:25" s="141" customFormat="1" ht="18.75" x14ac:dyDescent="0.3">
      <c r="A44" s="121"/>
      <c r="B44" s="134" t="s">
        <v>394</v>
      </c>
      <c r="C44" s="306"/>
      <c r="D44" s="290">
        <v>3100</v>
      </c>
      <c r="E44" s="291"/>
      <c r="F44" s="293">
        <v>3100</v>
      </c>
      <c r="G44" s="292"/>
      <c r="H44" s="292"/>
      <c r="I44" s="292"/>
      <c r="J44" s="292"/>
      <c r="K44" s="173">
        <v>2</v>
      </c>
      <c r="L44" s="292"/>
      <c r="M44" s="173" t="s">
        <v>328</v>
      </c>
      <c r="N44" s="292"/>
      <c r="O44" s="292"/>
      <c r="P44" s="365">
        <v>0</v>
      </c>
      <c r="Q44" s="293">
        <v>3100</v>
      </c>
      <c r="R44" s="365">
        <v>0</v>
      </c>
      <c r="S44" s="292" t="s">
        <v>395</v>
      </c>
      <c r="U44" s="327"/>
      <c r="Y44" s="372"/>
    </row>
    <row r="45" spans="1:25" s="141" customFormat="1" x14ac:dyDescent="0.35">
      <c r="A45" s="121"/>
      <c r="B45" s="134"/>
      <c r="C45" s="306"/>
      <c r="D45" s="293"/>
      <c r="E45" s="291"/>
      <c r="F45" s="290"/>
      <c r="G45" s="292"/>
      <c r="H45" s="292"/>
      <c r="I45" s="292"/>
      <c r="J45" s="292"/>
      <c r="K45" s="292"/>
      <c r="L45" s="292"/>
      <c r="M45" s="292"/>
      <c r="N45" s="292"/>
      <c r="O45" s="292"/>
      <c r="P45" s="292"/>
      <c r="Q45" s="293"/>
      <c r="R45" s="292"/>
      <c r="S45" s="292"/>
      <c r="T45" s="362"/>
      <c r="U45" s="327"/>
      <c r="Y45" s="372"/>
    </row>
    <row r="46" spans="1:25" s="141" customFormat="1" x14ac:dyDescent="0.35">
      <c r="A46" s="121"/>
      <c r="B46" s="134"/>
      <c r="C46" s="306"/>
      <c r="D46" s="293"/>
      <c r="E46" s="291"/>
      <c r="F46" s="290"/>
      <c r="G46" s="292"/>
      <c r="H46" s="292"/>
      <c r="I46" s="292"/>
      <c r="J46" s="292"/>
      <c r="K46" s="292"/>
      <c r="L46" s="292"/>
      <c r="M46" s="292"/>
      <c r="N46" s="292"/>
      <c r="O46" s="292"/>
      <c r="P46" s="292"/>
      <c r="Q46" s="293"/>
      <c r="R46" s="292"/>
      <c r="S46" s="292"/>
      <c r="T46" s="362"/>
      <c r="U46" s="327"/>
      <c r="Y46" s="372"/>
    </row>
    <row r="47" spans="1:25" s="141" customFormat="1" x14ac:dyDescent="0.35">
      <c r="A47" s="121"/>
      <c r="B47" s="294" t="s">
        <v>372</v>
      </c>
      <c r="C47" s="305" t="s">
        <v>363</v>
      </c>
      <c r="D47" s="295">
        <v>737000</v>
      </c>
      <c r="E47" s="296"/>
      <c r="F47" s="297">
        <f>SUM(F48:F49)</f>
        <v>737000</v>
      </c>
      <c r="G47" s="297"/>
      <c r="H47" s="297"/>
      <c r="I47" s="297"/>
      <c r="J47" s="297"/>
      <c r="K47" s="297"/>
      <c r="L47" s="297"/>
      <c r="M47" s="297"/>
      <c r="N47" s="297"/>
      <c r="O47" s="297"/>
      <c r="P47" s="297">
        <f t="shared" ref="P47:R47" si="6">SUM(P48:P49)</f>
        <v>517000</v>
      </c>
      <c r="Q47" s="297">
        <f t="shared" si="6"/>
        <v>737000</v>
      </c>
      <c r="R47" s="297">
        <f t="shared" si="6"/>
        <v>0</v>
      </c>
      <c r="S47" s="298"/>
      <c r="T47" s="362"/>
      <c r="U47" s="327"/>
      <c r="Y47" s="372"/>
    </row>
    <row r="48" spans="1:25" s="141" customFormat="1" ht="56.25" x14ac:dyDescent="0.3">
      <c r="A48" s="121"/>
      <c r="B48" s="134" t="s">
        <v>396</v>
      </c>
      <c r="C48" s="306"/>
      <c r="D48" s="366">
        <v>483600</v>
      </c>
      <c r="E48" s="291"/>
      <c r="F48" s="367">
        <v>483600</v>
      </c>
      <c r="G48" s="292">
        <v>15</v>
      </c>
      <c r="H48" s="292">
        <v>16</v>
      </c>
      <c r="I48" s="292"/>
      <c r="J48" s="292"/>
      <c r="K48" s="173">
        <v>2</v>
      </c>
      <c r="L48" s="173"/>
      <c r="M48" s="173" t="s">
        <v>328</v>
      </c>
      <c r="N48" s="367"/>
      <c r="O48" s="292"/>
      <c r="P48" s="367">
        <f>33600+450000</f>
        <v>483600</v>
      </c>
      <c r="Q48" s="367">
        <v>483600</v>
      </c>
      <c r="R48" s="365">
        <v>0</v>
      </c>
      <c r="S48" s="134" t="s">
        <v>397</v>
      </c>
      <c r="T48" s="204"/>
      <c r="U48" s="327" t="s">
        <v>398</v>
      </c>
      <c r="V48" s="204"/>
      <c r="Y48" s="372"/>
    </row>
    <row r="49" spans="1:25" s="141" customFormat="1" ht="75" x14ac:dyDescent="0.3">
      <c r="A49" s="121"/>
      <c r="B49" s="134" t="s">
        <v>399</v>
      </c>
      <c r="C49" s="306"/>
      <c r="D49" s="366">
        <v>253400</v>
      </c>
      <c r="E49" s="291"/>
      <c r="F49" s="367">
        <v>253400</v>
      </c>
      <c r="G49" s="292">
        <v>16</v>
      </c>
      <c r="H49" s="292">
        <v>19</v>
      </c>
      <c r="I49" s="292"/>
      <c r="J49" s="292"/>
      <c r="K49" s="173">
        <v>2</v>
      </c>
      <c r="L49" s="173"/>
      <c r="M49" s="173" t="s">
        <v>328</v>
      </c>
      <c r="N49" s="292"/>
      <c r="O49" s="292"/>
      <c r="P49" s="367">
        <f>25700+7700</f>
        <v>33400</v>
      </c>
      <c r="Q49" s="367">
        <v>253400</v>
      </c>
      <c r="R49" s="365">
        <v>0</v>
      </c>
      <c r="S49" s="134" t="s">
        <v>400</v>
      </c>
      <c r="U49" s="368">
        <v>220000</v>
      </c>
      <c r="V49" s="141" t="s">
        <v>401</v>
      </c>
      <c r="W49" s="204">
        <f>Q49-P49</f>
        <v>220000</v>
      </c>
      <c r="X49" s="204">
        <f>W49-U49</f>
        <v>0</v>
      </c>
      <c r="Y49" s="372"/>
    </row>
    <row r="50" spans="1:25" s="141" customFormat="1" x14ac:dyDescent="0.35">
      <c r="A50" s="118"/>
      <c r="B50" s="101"/>
      <c r="C50" s="312"/>
      <c r="D50" s="313"/>
      <c r="E50" s="314"/>
      <c r="F50" s="313"/>
      <c r="G50" s="241"/>
      <c r="H50" s="241"/>
      <c r="I50" s="241"/>
      <c r="J50" s="241"/>
      <c r="K50" s="241"/>
      <c r="L50" s="241"/>
      <c r="M50" s="241"/>
      <c r="N50" s="241"/>
      <c r="O50" s="241"/>
      <c r="P50" s="241"/>
      <c r="Q50" s="242"/>
      <c r="R50" s="241"/>
      <c r="S50" s="241"/>
      <c r="T50" s="362"/>
      <c r="U50" s="327"/>
      <c r="Y50" s="372"/>
    </row>
    <row r="51" spans="1:25" ht="6.75" customHeight="1" x14ac:dyDescent="0.35"/>
    <row r="52" spans="1:25" ht="5.25" customHeight="1" x14ac:dyDescent="0.35"/>
    <row r="53" spans="1:25" s="113" customFormat="1" ht="22.5" customHeight="1" x14ac:dyDescent="0.35">
      <c r="B53" s="350"/>
      <c r="C53" s="570" t="s">
        <v>307</v>
      </c>
      <c r="D53" s="570"/>
      <c r="E53" s="570"/>
      <c r="F53" s="570"/>
      <c r="G53" s="570"/>
      <c r="H53" s="570"/>
      <c r="I53" s="570"/>
      <c r="J53" s="570"/>
      <c r="K53" s="570"/>
      <c r="L53" s="570"/>
      <c r="Q53" s="351"/>
      <c r="T53" s="362"/>
      <c r="U53" s="351"/>
      <c r="Y53" s="376"/>
    </row>
    <row r="54" spans="1:25" s="113" customFormat="1" ht="22.5" customHeight="1" x14ac:dyDescent="0.35">
      <c r="B54" s="350"/>
      <c r="C54" s="571" t="s">
        <v>308</v>
      </c>
      <c r="D54" s="573" t="s">
        <v>309</v>
      </c>
      <c r="E54" s="574"/>
      <c r="F54" s="573" t="s">
        <v>310</v>
      </c>
      <c r="G54" s="575"/>
      <c r="H54" s="574"/>
      <c r="I54" s="576" t="s">
        <v>311</v>
      </c>
      <c r="J54" s="576"/>
      <c r="K54" s="576"/>
      <c r="L54" s="576"/>
      <c r="Q54" s="351"/>
      <c r="T54" s="362"/>
      <c r="U54" s="351"/>
      <c r="Y54" s="376"/>
    </row>
    <row r="55" spans="1:25" s="113" customFormat="1" ht="22.5" customHeight="1" x14ac:dyDescent="0.35">
      <c r="B55" s="350"/>
      <c r="C55" s="572"/>
      <c r="D55" s="352" t="s">
        <v>312</v>
      </c>
      <c r="E55" s="353" t="s">
        <v>223</v>
      </c>
      <c r="F55" s="352" t="s">
        <v>312</v>
      </c>
      <c r="G55" s="573" t="s">
        <v>223</v>
      </c>
      <c r="H55" s="574"/>
      <c r="I55" s="573" t="s">
        <v>312</v>
      </c>
      <c r="J55" s="574"/>
      <c r="K55" s="573" t="s">
        <v>223</v>
      </c>
      <c r="L55" s="574"/>
      <c r="Q55" s="351"/>
      <c r="T55" s="362"/>
      <c r="U55" s="351"/>
      <c r="Y55" s="376"/>
    </row>
    <row r="56" spans="1:25" s="113" customFormat="1" ht="22.5" customHeight="1" x14ac:dyDescent="0.35">
      <c r="B56" s="350"/>
      <c r="C56" s="354" t="s">
        <v>313</v>
      </c>
      <c r="D56" s="355">
        <v>6</v>
      </c>
      <c r="E56" s="355">
        <v>2516300</v>
      </c>
      <c r="F56" s="355"/>
      <c r="G56" s="565"/>
      <c r="H56" s="566"/>
      <c r="I56" s="567"/>
      <c r="J56" s="568"/>
      <c r="K56" s="565"/>
      <c r="L56" s="566"/>
      <c r="Q56" s="351"/>
      <c r="T56" s="362"/>
      <c r="U56" s="351"/>
      <c r="Y56" s="376"/>
    </row>
    <row r="57" spans="1:25" s="113" customFormat="1" ht="22.5" customHeight="1" x14ac:dyDescent="0.35">
      <c r="B57" s="350"/>
      <c r="C57" s="354" t="s">
        <v>314</v>
      </c>
      <c r="D57" s="355">
        <v>0</v>
      </c>
      <c r="E57" s="356">
        <v>0</v>
      </c>
      <c r="F57" s="355"/>
      <c r="G57" s="565"/>
      <c r="H57" s="566"/>
      <c r="I57" s="567"/>
      <c r="J57" s="568"/>
      <c r="K57" s="565"/>
      <c r="L57" s="566"/>
      <c r="Q57" s="351"/>
      <c r="T57" s="362"/>
      <c r="U57" s="351"/>
      <c r="Y57" s="376"/>
    </row>
    <row r="58" spans="1:25" s="113" customFormat="1" ht="22.5" customHeight="1" x14ac:dyDescent="0.35">
      <c r="B58" s="350"/>
      <c r="C58" s="354" t="s">
        <v>315</v>
      </c>
      <c r="D58" s="355">
        <f>SUM(D56:D57)</f>
        <v>6</v>
      </c>
      <c r="E58" s="355">
        <f>SUM(E56:E57)</f>
        <v>2516300</v>
      </c>
      <c r="F58" s="355"/>
      <c r="G58" s="565"/>
      <c r="H58" s="566"/>
      <c r="I58" s="567"/>
      <c r="J58" s="568"/>
      <c r="K58" s="565"/>
      <c r="L58" s="566"/>
      <c r="Q58" s="351"/>
      <c r="T58" s="362"/>
      <c r="U58" s="351"/>
      <c r="Y58" s="376"/>
    </row>
    <row r="59" spans="1:25" s="113" customFormat="1" ht="18.95" customHeight="1" x14ac:dyDescent="0.35">
      <c r="B59" s="350"/>
      <c r="C59" s="357"/>
      <c r="D59" s="358"/>
      <c r="E59" s="359"/>
      <c r="F59" s="358"/>
      <c r="H59" s="112"/>
      <c r="I59" s="112"/>
      <c r="J59" s="112"/>
      <c r="Q59" s="351"/>
      <c r="T59" s="362"/>
      <c r="U59" s="351"/>
      <c r="Y59" s="376"/>
    </row>
    <row r="60" spans="1:25" s="141" customFormat="1" ht="18.95" customHeight="1" x14ac:dyDescent="0.35">
      <c r="A60" s="231"/>
      <c r="B60" s="232"/>
      <c r="C60" s="307"/>
      <c r="D60" s="272"/>
      <c r="E60" s="281"/>
      <c r="F60" s="272"/>
      <c r="H60" s="185"/>
      <c r="I60" s="185"/>
      <c r="J60" s="185"/>
      <c r="Q60" s="327"/>
      <c r="T60" s="362"/>
      <c r="U60" s="327"/>
      <c r="Y60" s="372"/>
    </row>
    <row r="61" spans="1:25" s="141" customFormat="1" ht="30" hidden="1" customHeight="1" x14ac:dyDescent="0.35">
      <c r="A61" s="231"/>
      <c r="B61" s="233" t="s">
        <v>316</v>
      </c>
      <c r="C61" s="307"/>
      <c r="D61" s="272"/>
      <c r="E61" s="281"/>
      <c r="F61" s="272"/>
      <c r="H61" s="185"/>
      <c r="I61" s="185"/>
      <c r="J61" s="185"/>
      <c r="Q61" s="327"/>
      <c r="T61" s="362"/>
      <c r="U61" s="327"/>
      <c r="Y61" s="372"/>
    </row>
    <row r="62" spans="1:25" s="141" customFormat="1" ht="26.25" hidden="1" customHeight="1" x14ac:dyDescent="0.35">
      <c r="A62" s="231"/>
      <c r="B62" s="234" t="s">
        <v>317</v>
      </c>
      <c r="C62" s="299"/>
      <c r="D62" s="272"/>
      <c r="E62" s="281"/>
      <c r="F62" s="272"/>
      <c r="H62" s="185"/>
      <c r="I62" s="185"/>
      <c r="J62" s="185"/>
      <c r="Q62" s="327"/>
      <c r="T62" s="362"/>
      <c r="U62" s="327"/>
      <c r="Y62" s="372"/>
    </row>
    <row r="63" spans="1:25" s="141" customFormat="1" ht="18.95" customHeight="1" x14ac:dyDescent="0.35">
      <c r="A63" s="231"/>
      <c r="B63" s="235"/>
      <c r="C63" s="299"/>
      <c r="D63" s="272"/>
      <c r="E63" s="281"/>
      <c r="F63" s="272"/>
      <c r="H63" s="185"/>
      <c r="I63" s="185"/>
      <c r="J63" s="185"/>
      <c r="Q63" s="327"/>
      <c r="T63" s="362"/>
      <c r="U63" s="327"/>
      <c r="Y63" s="372"/>
    </row>
  </sheetData>
  <mergeCells count="39">
    <mergeCell ref="A4:A6"/>
    <mergeCell ref="B4:F4"/>
    <mergeCell ref="G4:J4"/>
    <mergeCell ref="K4:M4"/>
    <mergeCell ref="G5:H5"/>
    <mergeCell ref="P5:P6"/>
    <mergeCell ref="Q5:Q6"/>
    <mergeCell ref="R5:R6"/>
    <mergeCell ref="I5:J5"/>
    <mergeCell ref="K5:K6"/>
    <mergeCell ref="L5:L6"/>
    <mergeCell ref="M5:M6"/>
    <mergeCell ref="N5:N6"/>
    <mergeCell ref="O5:O6"/>
    <mergeCell ref="A1:S1"/>
    <mergeCell ref="A2:S2"/>
    <mergeCell ref="C53:L53"/>
    <mergeCell ref="C54:C55"/>
    <mergeCell ref="D54:E54"/>
    <mergeCell ref="F54:H54"/>
    <mergeCell ref="I54:L54"/>
    <mergeCell ref="G55:H55"/>
    <mergeCell ref="I55:J55"/>
    <mergeCell ref="K55:L55"/>
    <mergeCell ref="N4:R4"/>
    <mergeCell ref="S4:S6"/>
    <mergeCell ref="C5:C6"/>
    <mergeCell ref="D5:D6"/>
    <mergeCell ref="E5:E6"/>
    <mergeCell ref="F5:F6"/>
    <mergeCell ref="G58:H58"/>
    <mergeCell ref="I58:J58"/>
    <mergeCell ref="K58:L58"/>
    <mergeCell ref="G56:H56"/>
    <mergeCell ref="I56:J56"/>
    <mergeCell ref="K56:L56"/>
    <mergeCell ref="G57:H57"/>
    <mergeCell ref="I57:J57"/>
    <mergeCell ref="K57:L57"/>
  </mergeCells>
  <printOptions horizontalCentered="1"/>
  <pageMargins left="3.937007874015748E-2" right="3.937007874015748E-2" top="0.19685039370078741" bottom="0.11811023622047245" header="0.31496062992125984" footer="0.31496062992125984"/>
  <pageSetup paperSize="9" scale="63"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X59"/>
  <sheetViews>
    <sheetView zoomScale="90" zoomScaleNormal="90" workbookViewId="0">
      <pane xSplit="2" ySplit="7" topLeftCell="O18" activePane="bottomRight" state="frozen"/>
      <selection pane="topRight" activeCell="C1" sqref="C1"/>
      <selection pane="bottomLeft" activeCell="A8" sqref="A8"/>
      <selection pane="bottomRight" activeCell="T37" sqref="T37"/>
    </sheetView>
  </sheetViews>
  <sheetFormatPr defaultRowHeight="26.25" x14ac:dyDescent="0.4"/>
  <cols>
    <col min="1" max="1" width="2.5" style="112" customWidth="1"/>
    <col min="2" max="2" width="54.5" style="113" customWidth="1"/>
    <col min="3" max="3" width="9.5" style="308" customWidth="1"/>
    <col min="4" max="4" width="9" style="273" customWidth="1"/>
    <col min="5" max="5" width="7.875" style="282" customWidth="1"/>
    <col min="6" max="6" width="9.625" style="273" customWidth="1"/>
    <col min="7" max="7" width="6.875" style="236" hidden="1" customWidth="1"/>
    <col min="8" max="8" width="7.25" style="236" hidden="1" customWidth="1"/>
    <col min="9" max="9" width="7.875" style="236" hidden="1" customWidth="1"/>
    <col min="10" max="10" width="7.125" style="236" hidden="1" customWidth="1"/>
    <col min="11" max="11" width="9.375" style="236" hidden="1" customWidth="1"/>
    <col min="12" max="12" width="9.125" style="236" hidden="1" customWidth="1"/>
    <col min="13" max="13" width="11.875" style="236" hidden="1" customWidth="1"/>
    <col min="14" max="15" width="7.875" style="236" customWidth="1"/>
    <col min="16" max="16" width="9" style="236" customWidth="1"/>
    <col min="17" max="17" width="9" style="238" customWidth="1"/>
    <col min="18" max="18" width="7.875" style="236" customWidth="1"/>
    <col min="19" max="19" width="23.875" style="236" customWidth="1"/>
    <col min="20" max="20" width="12.25" style="362" bestFit="1" customWidth="1"/>
    <col min="21" max="21" width="9.625" style="478" bestFit="1" customWidth="1"/>
    <col min="22" max="22" width="9" style="483"/>
    <col min="23" max="16384" width="9" style="236"/>
  </cols>
  <sheetData>
    <row r="1" spans="1:22" s="141" customFormat="1" x14ac:dyDescent="0.4">
      <c r="A1" s="551" t="s">
        <v>338</v>
      </c>
      <c r="B1" s="551"/>
      <c r="C1" s="551"/>
      <c r="D1" s="551"/>
      <c r="E1" s="551"/>
      <c r="F1" s="551"/>
      <c r="G1" s="551"/>
      <c r="H1" s="551"/>
      <c r="I1" s="551"/>
      <c r="J1" s="551"/>
      <c r="K1" s="551"/>
      <c r="L1" s="551"/>
      <c r="M1" s="551"/>
      <c r="N1" s="551"/>
      <c r="O1" s="551"/>
      <c r="P1" s="551"/>
      <c r="Q1" s="551"/>
      <c r="R1" s="551"/>
      <c r="S1" s="551"/>
      <c r="T1" s="362"/>
      <c r="U1" s="478"/>
      <c r="V1" s="483"/>
    </row>
    <row r="2" spans="1:22" s="141" customFormat="1" ht="25.5" customHeight="1" x14ac:dyDescent="0.4">
      <c r="A2" s="569" t="s">
        <v>434</v>
      </c>
      <c r="B2" s="569"/>
      <c r="C2" s="569"/>
      <c r="D2" s="569"/>
      <c r="E2" s="569"/>
      <c r="F2" s="569"/>
      <c r="G2" s="569"/>
      <c r="H2" s="569"/>
      <c r="I2" s="569"/>
      <c r="J2" s="569"/>
      <c r="K2" s="569"/>
      <c r="L2" s="569"/>
      <c r="M2" s="569"/>
      <c r="N2" s="569"/>
      <c r="O2" s="569"/>
      <c r="P2" s="569"/>
      <c r="Q2" s="569"/>
      <c r="R2" s="569"/>
      <c r="S2" s="569"/>
      <c r="T2" s="362"/>
      <c r="U2" s="478"/>
      <c r="V2" s="483"/>
    </row>
    <row r="3" spans="1:22" s="141" customFormat="1" ht="22.5" customHeight="1" x14ac:dyDescent="0.4">
      <c r="A3" s="211"/>
      <c r="B3" s="211"/>
      <c r="C3" s="299"/>
      <c r="D3" s="219"/>
      <c r="E3" s="277"/>
      <c r="F3" s="219"/>
      <c r="G3" s="211"/>
      <c r="H3" s="211"/>
      <c r="I3" s="211"/>
      <c r="J3" s="211"/>
      <c r="K3" s="211"/>
      <c r="L3" s="211"/>
      <c r="M3" s="211"/>
      <c r="N3" s="211"/>
      <c r="O3" s="211"/>
      <c r="P3" s="211"/>
      <c r="Q3" s="219"/>
      <c r="R3" s="211"/>
      <c r="S3" s="212" t="s">
        <v>340</v>
      </c>
      <c r="T3" s="362"/>
      <c r="U3" s="478"/>
      <c r="V3" s="483"/>
    </row>
    <row r="4" spans="1:22" s="141" customFormat="1" ht="18.75" customHeight="1" x14ac:dyDescent="0.4">
      <c r="A4" s="552" t="s">
        <v>277</v>
      </c>
      <c r="B4" s="553" t="s">
        <v>278</v>
      </c>
      <c r="C4" s="553"/>
      <c r="D4" s="553"/>
      <c r="E4" s="553"/>
      <c r="F4" s="553"/>
      <c r="G4" s="537" t="s">
        <v>279</v>
      </c>
      <c r="H4" s="537"/>
      <c r="I4" s="537"/>
      <c r="J4" s="537"/>
      <c r="K4" s="538" t="s">
        <v>280</v>
      </c>
      <c r="L4" s="538"/>
      <c r="M4" s="538"/>
      <c r="N4" s="539" t="s">
        <v>281</v>
      </c>
      <c r="O4" s="539"/>
      <c r="P4" s="539"/>
      <c r="Q4" s="539"/>
      <c r="R4" s="539"/>
      <c r="S4" s="540" t="s">
        <v>282</v>
      </c>
      <c r="T4" s="362"/>
      <c r="U4" s="478"/>
      <c r="V4" s="483"/>
    </row>
    <row r="5" spans="1:22" s="141" customFormat="1" ht="75" customHeight="1" x14ac:dyDescent="0.4">
      <c r="A5" s="552"/>
      <c r="B5" s="207" t="s">
        <v>283</v>
      </c>
      <c r="C5" s="577" t="s">
        <v>284</v>
      </c>
      <c r="D5" s="544" t="s">
        <v>285</v>
      </c>
      <c r="E5" s="545" t="s">
        <v>286</v>
      </c>
      <c r="F5" s="544" t="s">
        <v>287</v>
      </c>
      <c r="G5" s="546" t="s">
        <v>288</v>
      </c>
      <c r="H5" s="546"/>
      <c r="I5" s="550" t="s">
        <v>289</v>
      </c>
      <c r="J5" s="550"/>
      <c r="K5" s="533" t="s">
        <v>290</v>
      </c>
      <c r="L5" s="533" t="s">
        <v>291</v>
      </c>
      <c r="M5" s="533" t="s">
        <v>292</v>
      </c>
      <c r="N5" s="534" t="s">
        <v>293</v>
      </c>
      <c r="O5" s="535" t="s">
        <v>294</v>
      </c>
      <c r="P5" s="534" t="s">
        <v>295</v>
      </c>
      <c r="Q5" s="578" t="s">
        <v>339</v>
      </c>
      <c r="R5" s="534" t="s">
        <v>297</v>
      </c>
      <c r="S5" s="541"/>
      <c r="T5" s="362"/>
      <c r="U5" s="478"/>
      <c r="V5" s="483"/>
    </row>
    <row r="6" spans="1:22" s="141" customFormat="1" ht="60" customHeight="1" x14ac:dyDescent="0.4">
      <c r="A6" s="552"/>
      <c r="B6" s="208"/>
      <c r="C6" s="577"/>
      <c r="D6" s="544"/>
      <c r="E6" s="545"/>
      <c r="F6" s="544"/>
      <c r="G6" s="209" t="s">
        <v>298</v>
      </c>
      <c r="H6" s="209" t="s">
        <v>299</v>
      </c>
      <c r="I6" s="209" t="s">
        <v>300</v>
      </c>
      <c r="J6" s="209" t="s">
        <v>299</v>
      </c>
      <c r="K6" s="533"/>
      <c r="L6" s="533"/>
      <c r="M6" s="533"/>
      <c r="N6" s="534"/>
      <c r="O6" s="536"/>
      <c r="P6" s="534"/>
      <c r="Q6" s="578"/>
      <c r="R6" s="534"/>
      <c r="S6" s="542"/>
      <c r="T6" s="362"/>
      <c r="U6" s="478"/>
      <c r="V6" s="483"/>
    </row>
    <row r="7" spans="1:22" x14ac:dyDescent="0.4">
      <c r="A7" s="190"/>
      <c r="B7" s="193" t="s">
        <v>275</v>
      </c>
      <c r="C7" s="300"/>
      <c r="D7" s="220">
        <f>SUM(D8,D29,D36)</f>
        <v>4150400</v>
      </c>
      <c r="E7" s="220">
        <f t="shared" ref="E7:F7" si="0">SUM(E8,E29,E36)</f>
        <v>0</v>
      </c>
      <c r="F7" s="220">
        <f t="shared" si="0"/>
        <v>4150400</v>
      </c>
      <c r="G7" s="220">
        <f t="shared" ref="G7" si="1">SUM(G8,G29,G36)</f>
        <v>0</v>
      </c>
      <c r="H7" s="220">
        <f t="shared" ref="H7" si="2">SUM(H8,H29,H36)</f>
        <v>0</v>
      </c>
      <c r="I7" s="220">
        <f t="shared" ref="I7" si="3">SUM(I8,I29,I36)</f>
        <v>0</v>
      </c>
      <c r="J7" s="220">
        <f t="shared" ref="J7" si="4">SUM(J8,J29,J36)</f>
        <v>0</v>
      </c>
      <c r="K7" s="220">
        <f t="shared" ref="K7" si="5">SUM(K8,K29,K36)</f>
        <v>0</v>
      </c>
      <c r="L7" s="220">
        <f t="shared" ref="L7" si="6">SUM(L8,L29,L36)</f>
        <v>0</v>
      </c>
      <c r="M7" s="220">
        <f t="shared" ref="M7" si="7">SUM(M8,M29,M36)</f>
        <v>0</v>
      </c>
      <c r="N7" s="220">
        <f t="shared" ref="N7" si="8">SUM(N8,N29,N36)</f>
        <v>0</v>
      </c>
      <c r="O7" s="220">
        <f t="shared" ref="O7" si="9">SUM(O8,O29,O36)</f>
        <v>0</v>
      </c>
      <c r="P7" s="220">
        <f>SUM(P8,P29,P36)</f>
        <v>2132130</v>
      </c>
      <c r="Q7" s="220">
        <f t="shared" ref="Q7" si="10">SUM(Q8,Q29,Q36)</f>
        <v>4096550</v>
      </c>
      <c r="R7" s="193"/>
      <c r="S7" s="346"/>
      <c r="T7" s="362">
        <f>P7*100/F7</f>
        <v>51.371675019275251</v>
      </c>
      <c r="U7" s="479"/>
    </row>
    <row r="8" spans="1:22" x14ac:dyDescent="0.4">
      <c r="A8" s="255">
        <v>1</v>
      </c>
      <c r="B8" s="256" t="s">
        <v>346</v>
      </c>
      <c r="C8" s="301" t="s">
        <v>361</v>
      </c>
      <c r="D8" s="257">
        <f>SUM(D9,D15,D19,D24)</f>
        <v>2189000</v>
      </c>
      <c r="E8" s="309"/>
      <c r="F8" s="257">
        <f>SUM(D8,E8)</f>
        <v>2189000</v>
      </c>
      <c r="G8" s="256"/>
      <c r="H8" s="256"/>
      <c r="I8" s="256"/>
      <c r="J8" s="256"/>
      <c r="K8" s="256"/>
      <c r="L8" s="256"/>
      <c r="M8" s="256"/>
      <c r="N8" s="256"/>
      <c r="O8" s="256"/>
      <c r="P8" s="340">
        <f>SUM(P9,P15,P19,P24)</f>
        <v>540680</v>
      </c>
      <c r="Q8" s="349">
        <f>SUM(Q9,Q15,Q19,Q24)</f>
        <v>2140100</v>
      </c>
      <c r="R8" s="256"/>
      <c r="S8" s="256"/>
      <c r="U8" s="479"/>
    </row>
    <row r="9" spans="1:22" ht="37.5" x14ac:dyDescent="0.4">
      <c r="A9" s="114"/>
      <c r="B9" s="210" t="s">
        <v>341</v>
      </c>
      <c r="C9" s="283" t="s">
        <v>364</v>
      </c>
      <c r="D9" s="223">
        <v>983900</v>
      </c>
      <c r="E9" s="276"/>
      <c r="F9" s="223">
        <v>983900</v>
      </c>
      <c r="G9" s="210"/>
      <c r="H9" s="210"/>
      <c r="I9" s="210"/>
      <c r="J9" s="210"/>
      <c r="K9" s="210"/>
      <c r="L9" s="210"/>
      <c r="M9" s="333" t="s">
        <v>328</v>
      </c>
      <c r="N9" s="210"/>
      <c r="O9" s="210"/>
      <c r="P9" s="361">
        <f>SUM(P10,P11,P12,P13)</f>
        <v>313400</v>
      </c>
      <c r="Q9" s="223">
        <f>SUM(Q10,Q11,Q12,Q13)</f>
        <v>937900</v>
      </c>
      <c r="R9" s="210"/>
      <c r="S9" s="265"/>
      <c r="T9" s="476">
        <f>D9+D24</f>
        <v>1326900</v>
      </c>
      <c r="U9" s="479">
        <f>P9+P24</f>
        <v>453500</v>
      </c>
      <c r="V9" s="483">
        <f>U9*100/T9</f>
        <v>34.177405983872184</v>
      </c>
    </row>
    <row r="10" spans="1:22" ht="102.75" customHeight="1" x14ac:dyDescent="0.4">
      <c r="A10" s="114"/>
      <c r="B10" s="133" t="s">
        <v>347</v>
      </c>
      <c r="C10" s="321"/>
      <c r="D10" s="249">
        <v>74000</v>
      </c>
      <c r="E10" s="275"/>
      <c r="F10" s="249">
        <v>74000</v>
      </c>
      <c r="G10" s="329">
        <v>12</v>
      </c>
      <c r="H10" s="329">
        <v>12</v>
      </c>
      <c r="I10" s="262"/>
      <c r="J10" s="262"/>
      <c r="K10" s="262"/>
      <c r="L10" s="262"/>
      <c r="M10" s="262"/>
      <c r="N10" s="262"/>
      <c r="O10" s="262"/>
      <c r="P10" s="347">
        <v>74000</v>
      </c>
      <c r="Q10" s="347">
        <v>74000</v>
      </c>
      <c r="R10" s="262"/>
      <c r="S10" s="133" t="s">
        <v>386</v>
      </c>
    </row>
    <row r="11" spans="1:22" ht="409.5" x14ac:dyDescent="0.4">
      <c r="A11" s="114"/>
      <c r="B11" s="133" t="s">
        <v>348</v>
      </c>
      <c r="C11" s="321"/>
      <c r="D11" s="249">
        <v>508000</v>
      </c>
      <c r="E11" s="275"/>
      <c r="F11" s="249">
        <v>508000</v>
      </c>
      <c r="G11" s="329">
        <v>1</v>
      </c>
      <c r="H11" s="329">
        <v>1</v>
      </c>
      <c r="I11" s="262"/>
      <c r="J11" s="262"/>
      <c r="K11" s="262"/>
      <c r="L11" s="262"/>
      <c r="M11" s="262"/>
      <c r="N11" s="262"/>
      <c r="O11" s="262"/>
      <c r="P11" s="240">
        <v>239400</v>
      </c>
      <c r="Q11" s="249">
        <v>462000</v>
      </c>
      <c r="R11" s="389"/>
      <c r="S11" s="98" t="s">
        <v>431</v>
      </c>
      <c r="T11" s="477"/>
    </row>
    <row r="12" spans="1:22" x14ac:dyDescent="0.4">
      <c r="A12" s="114"/>
      <c r="B12" s="133" t="s">
        <v>349</v>
      </c>
      <c r="C12" s="261"/>
      <c r="D12" s="315">
        <v>351900</v>
      </c>
      <c r="E12" s="322"/>
      <c r="F12" s="315">
        <v>351900</v>
      </c>
      <c r="G12" s="331">
        <v>4</v>
      </c>
      <c r="H12" s="331">
        <v>5</v>
      </c>
      <c r="I12" s="252"/>
      <c r="J12" s="252"/>
      <c r="K12" s="252"/>
      <c r="L12" s="252"/>
      <c r="M12" s="252"/>
      <c r="N12" s="252"/>
      <c r="O12" s="252"/>
      <c r="P12" s="331">
        <v>0</v>
      </c>
      <c r="Q12" s="315">
        <v>351900</v>
      </c>
      <c r="R12" s="252"/>
      <c r="S12" s="133" t="s">
        <v>428</v>
      </c>
    </row>
    <row r="13" spans="1:22" x14ac:dyDescent="0.4">
      <c r="A13" s="114"/>
      <c r="B13" s="133" t="s">
        <v>350</v>
      </c>
      <c r="C13" s="261"/>
      <c r="D13" s="315">
        <v>50000</v>
      </c>
      <c r="E13" s="279"/>
      <c r="F13" s="315">
        <v>50000</v>
      </c>
      <c r="G13" s="330">
        <v>2</v>
      </c>
      <c r="H13" s="330">
        <v>2</v>
      </c>
      <c r="I13" s="252"/>
      <c r="J13" s="252"/>
      <c r="K13" s="252"/>
      <c r="L13" s="252"/>
      <c r="M13" s="252"/>
      <c r="N13" s="252"/>
      <c r="O13" s="252"/>
      <c r="P13" s="331">
        <v>0</v>
      </c>
      <c r="Q13" s="315">
        <v>50000</v>
      </c>
      <c r="R13" s="252"/>
      <c r="S13" s="133" t="s">
        <v>429</v>
      </c>
    </row>
    <row r="14" spans="1:22" x14ac:dyDescent="0.4">
      <c r="A14" s="114"/>
      <c r="B14" s="133"/>
      <c r="C14" s="261"/>
      <c r="D14" s="315"/>
      <c r="E14" s="279"/>
      <c r="F14" s="315"/>
      <c r="G14" s="330"/>
      <c r="H14" s="330"/>
      <c r="I14" s="252"/>
      <c r="J14" s="252"/>
      <c r="K14" s="252"/>
      <c r="L14" s="252"/>
      <c r="M14" s="252"/>
      <c r="N14" s="252"/>
      <c r="O14" s="252"/>
      <c r="P14" s="252"/>
      <c r="Q14" s="325"/>
      <c r="R14" s="252"/>
      <c r="S14" s="133"/>
    </row>
    <row r="15" spans="1:22" s="344" customFormat="1" ht="56.25" x14ac:dyDescent="0.4">
      <c r="A15" s="114"/>
      <c r="B15" s="210" t="s">
        <v>342</v>
      </c>
      <c r="C15" s="283" t="s">
        <v>362</v>
      </c>
      <c r="D15" s="254">
        <f>SUM(D16:D18)</f>
        <v>704100</v>
      </c>
      <c r="E15" s="254">
        <f t="shared" ref="E15:F15" si="11">SUM(E16:E18)</f>
        <v>0</v>
      </c>
      <c r="F15" s="254">
        <f t="shared" si="11"/>
        <v>704100</v>
      </c>
      <c r="G15" s="342">
        <v>2</v>
      </c>
      <c r="H15" s="342">
        <v>3</v>
      </c>
      <c r="I15" s="342"/>
      <c r="J15" s="342"/>
      <c r="K15" s="342"/>
      <c r="L15" s="342"/>
      <c r="M15" s="345" t="s">
        <v>328</v>
      </c>
      <c r="N15" s="342"/>
      <c r="O15" s="342"/>
      <c r="P15" s="254">
        <f>SUM(P16:P18)</f>
        <v>39750</v>
      </c>
      <c r="Q15" s="254">
        <f>SUM(Q16:Q18)</f>
        <v>704100</v>
      </c>
      <c r="R15" s="342"/>
      <c r="S15" s="243"/>
      <c r="T15" s="475">
        <f>F15+F19</f>
        <v>862100</v>
      </c>
      <c r="U15" s="480">
        <f>P15+P19</f>
        <v>87180</v>
      </c>
      <c r="V15" s="484">
        <f>U15*100/T15</f>
        <v>10.11251594942582</v>
      </c>
    </row>
    <row r="16" spans="1:22" s="141" customFormat="1" ht="75" x14ac:dyDescent="0.4">
      <c r="A16" s="114"/>
      <c r="B16" s="133" t="s">
        <v>351</v>
      </c>
      <c r="C16" s="310"/>
      <c r="D16" s="249">
        <v>104800</v>
      </c>
      <c r="E16" s="275"/>
      <c r="F16" s="249">
        <v>104800</v>
      </c>
      <c r="G16" s="239"/>
      <c r="H16" s="239"/>
      <c r="I16" s="239"/>
      <c r="J16" s="239"/>
      <c r="K16" s="239"/>
      <c r="L16" s="239"/>
      <c r="M16" s="239"/>
      <c r="N16" s="239"/>
      <c r="O16" s="239"/>
      <c r="P16" s="240">
        <v>25250</v>
      </c>
      <c r="Q16" s="249">
        <v>104800</v>
      </c>
      <c r="R16" s="239"/>
      <c r="S16" s="133" t="s">
        <v>418</v>
      </c>
      <c r="T16" s="362"/>
      <c r="U16" s="478"/>
      <c r="V16" s="483"/>
    </row>
    <row r="17" spans="1:22" s="141" customFormat="1" ht="37.5" x14ac:dyDescent="0.4">
      <c r="A17" s="114"/>
      <c r="B17" s="133" t="s">
        <v>352</v>
      </c>
      <c r="C17" s="302"/>
      <c r="D17" s="315">
        <v>181300</v>
      </c>
      <c r="E17" s="279"/>
      <c r="F17" s="315">
        <v>181300</v>
      </c>
      <c r="G17" s="252"/>
      <c r="H17" s="252"/>
      <c r="I17" s="252"/>
      <c r="J17" s="252"/>
      <c r="K17" s="252"/>
      <c r="L17" s="252"/>
      <c r="M17" s="252"/>
      <c r="N17" s="252"/>
      <c r="O17" s="252"/>
      <c r="P17" s="239">
        <v>0</v>
      </c>
      <c r="Q17" s="315">
        <v>181300</v>
      </c>
      <c r="R17" s="252"/>
      <c r="S17" s="133" t="s">
        <v>420</v>
      </c>
      <c r="T17" s="362"/>
      <c r="U17" s="478"/>
      <c r="V17" s="483"/>
    </row>
    <row r="18" spans="1:22" s="141" customFormat="1" ht="193.5" customHeight="1" x14ac:dyDescent="0.4">
      <c r="A18" s="114"/>
      <c r="B18" s="133" t="s">
        <v>383</v>
      </c>
      <c r="C18" s="302"/>
      <c r="D18" s="315">
        <v>418000</v>
      </c>
      <c r="E18" s="279"/>
      <c r="F18" s="315">
        <v>418000</v>
      </c>
      <c r="G18" s="252"/>
      <c r="H18" s="252"/>
      <c r="I18" s="252"/>
      <c r="J18" s="252"/>
      <c r="K18" s="252"/>
      <c r="L18" s="252"/>
      <c r="M18" s="252"/>
      <c r="N18" s="252"/>
      <c r="O18" s="252"/>
      <c r="P18" s="318">
        <v>14500</v>
      </c>
      <c r="Q18" s="315">
        <v>418000</v>
      </c>
      <c r="R18" s="252"/>
      <c r="S18" s="133" t="s">
        <v>419</v>
      </c>
      <c r="T18" s="362"/>
      <c r="U18" s="478"/>
      <c r="V18" s="483"/>
    </row>
    <row r="19" spans="1:22" s="272" customFormat="1" ht="37.5" x14ac:dyDescent="0.4">
      <c r="A19" s="114"/>
      <c r="B19" s="248" t="s">
        <v>343</v>
      </c>
      <c r="C19" s="283" t="s">
        <v>363</v>
      </c>
      <c r="D19" s="254">
        <v>158000</v>
      </c>
      <c r="E19" s="276"/>
      <c r="F19" s="254">
        <v>158000</v>
      </c>
      <c r="G19" s="342"/>
      <c r="H19" s="342"/>
      <c r="I19" s="342"/>
      <c r="J19" s="342"/>
      <c r="K19" s="342"/>
      <c r="L19" s="342"/>
      <c r="M19" s="342"/>
      <c r="N19" s="342"/>
      <c r="O19" s="342"/>
      <c r="P19" s="343">
        <f>SUM(P20,P21)</f>
        <v>47430</v>
      </c>
      <c r="Q19" s="343">
        <f>SUM(Q20,Q21)</f>
        <v>158000</v>
      </c>
      <c r="R19" s="342"/>
      <c r="S19" s="342"/>
      <c r="T19" s="363"/>
      <c r="U19" s="481"/>
      <c r="V19" s="484"/>
    </row>
    <row r="20" spans="1:22" s="141" customFormat="1" ht="132.75" customHeight="1" x14ac:dyDescent="0.4">
      <c r="A20" s="114"/>
      <c r="B20" s="133" t="s">
        <v>353</v>
      </c>
      <c r="C20" s="302"/>
      <c r="D20" s="315">
        <v>48000</v>
      </c>
      <c r="E20" s="280"/>
      <c r="F20" s="315">
        <v>48000</v>
      </c>
      <c r="G20" s="133">
        <v>15</v>
      </c>
      <c r="H20" s="133">
        <v>16</v>
      </c>
      <c r="I20" s="133"/>
      <c r="J20" s="133"/>
      <c r="K20" s="316">
        <v>2</v>
      </c>
      <c r="L20" s="315"/>
      <c r="M20" s="173" t="s">
        <v>328</v>
      </c>
      <c r="N20" s="252"/>
      <c r="O20" s="252"/>
      <c r="P20" s="318">
        <v>47430</v>
      </c>
      <c r="Q20" s="318">
        <v>48000</v>
      </c>
      <c r="R20" s="317">
        <v>0</v>
      </c>
      <c r="S20" s="98" t="s">
        <v>433</v>
      </c>
      <c r="T20" s="362"/>
      <c r="U20" s="478"/>
      <c r="V20" s="483"/>
    </row>
    <row r="21" spans="1:22" s="141" customFormat="1" ht="37.5" x14ac:dyDescent="0.4">
      <c r="A21" s="114"/>
      <c r="B21" s="133" t="s">
        <v>354</v>
      </c>
      <c r="C21" s="302"/>
      <c r="D21" s="315">
        <v>110000</v>
      </c>
      <c r="E21" s="280"/>
      <c r="F21" s="315">
        <v>110000</v>
      </c>
      <c r="G21" s="133">
        <v>16</v>
      </c>
      <c r="H21" s="133">
        <v>16</v>
      </c>
      <c r="I21" s="133"/>
      <c r="J21" s="133"/>
      <c r="K21" s="316">
        <v>2</v>
      </c>
      <c r="L21" s="315"/>
      <c r="M21" s="173" t="s">
        <v>328</v>
      </c>
      <c r="N21" s="252"/>
      <c r="O21" s="252"/>
      <c r="P21" s="330">
        <v>0</v>
      </c>
      <c r="Q21" s="318">
        <v>110000</v>
      </c>
      <c r="R21" s="317">
        <v>0</v>
      </c>
      <c r="S21" s="98" t="s">
        <v>432</v>
      </c>
      <c r="T21" s="362"/>
      <c r="U21" s="478"/>
      <c r="V21" s="483"/>
    </row>
    <row r="22" spans="1:22" s="141" customFormat="1" hidden="1" x14ac:dyDescent="0.4">
      <c r="A22" s="114"/>
      <c r="B22" s="133"/>
      <c r="C22" s="302"/>
      <c r="D22" s="315"/>
      <c r="E22" s="280"/>
      <c r="F22" s="315"/>
      <c r="G22" s="330"/>
      <c r="H22" s="330"/>
      <c r="I22" s="133"/>
      <c r="J22" s="133"/>
      <c r="K22" s="316"/>
      <c r="L22" s="315"/>
      <c r="M22" s="173"/>
      <c r="N22" s="252"/>
      <c r="O22" s="252"/>
      <c r="P22" s="317"/>
      <c r="Q22" s="318"/>
      <c r="R22" s="317"/>
      <c r="S22" s="98"/>
      <c r="T22" s="362"/>
      <c r="U22" s="478"/>
      <c r="V22" s="483"/>
    </row>
    <row r="23" spans="1:22" s="141" customFormat="1" hidden="1" x14ac:dyDescent="0.4">
      <c r="A23" s="114"/>
      <c r="B23" s="133"/>
      <c r="C23" s="302"/>
      <c r="D23" s="253"/>
      <c r="E23" s="280"/>
      <c r="F23" s="280"/>
      <c r="G23" s="280"/>
      <c r="H23" s="280"/>
      <c r="I23" s="280"/>
      <c r="J23" s="280"/>
      <c r="K23" s="280"/>
      <c r="L23" s="280"/>
      <c r="M23" s="280"/>
      <c r="N23" s="280"/>
      <c r="O23" s="280"/>
      <c r="P23" s="280"/>
      <c r="Q23" s="280"/>
      <c r="R23" s="280"/>
      <c r="S23" s="280"/>
      <c r="T23" s="362"/>
      <c r="U23" s="478"/>
      <c r="V23" s="483"/>
    </row>
    <row r="24" spans="1:22" s="272" customFormat="1" x14ac:dyDescent="0.4">
      <c r="A24" s="114"/>
      <c r="B24" s="210" t="s">
        <v>344</v>
      </c>
      <c r="C24" s="283" t="s">
        <v>364</v>
      </c>
      <c r="D24" s="254">
        <v>343000</v>
      </c>
      <c r="E24" s="254"/>
      <c r="F24" s="254">
        <v>343000</v>
      </c>
      <c r="G24" s="342"/>
      <c r="H24" s="342"/>
      <c r="I24" s="342"/>
      <c r="J24" s="342"/>
      <c r="K24" s="342"/>
      <c r="L24" s="342"/>
      <c r="M24" s="342"/>
      <c r="N24" s="342"/>
      <c r="O24" s="342"/>
      <c r="P24" s="343">
        <f>SUM(P25,P26)</f>
        <v>140100</v>
      </c>
      <c r="Q24" s="343">
        <f>SUM(Q25,Q26)</f>
        <v>340100</v>
      </c>
      <c r="R24" s="342"/>
      <c r="S24" s="342"/>
      <c r="T24" s="363"/>
      <c r="U24" s="481"/>
      <c r="V24" s="484"/>
    </row>
    <row r="25" spans="1:22" s="141" customFormat="1" ht="187.5" x14ac:dyDescent="0.4">
      <c r="A25" s="114"/>
      <c r="B25" s="133" t="s">
        <v>355</v>
      </c>
      <c r="C25" s="321"/>
      <c r="D25" s="240">
        <v>143000</v>
      </c>
      <c r="E25" s="278"/>
      <c r="F25" s="240">
        <v>143000</v>
      </c>
      <c r="G25" s="329">
        <v>11</v>
      </c>
      <c r="H25" s="329">
        <v>12</v>
      </c>
      <c r="I25" s="262"/>
      <c r="J25" s="262"/>
      <c r="K25" s="262"/>
      <c r="L25" s="262"/>
      <c r="M25" s="262"/>
      <c r="N25" s="262"/>
      <c r="O25" s="262"/>
      <c r="P25" s="318">
        <f>F25-2900</f>
        <v>140100</v>
      </c>
      <c r="Q25" s="240">
        <f>P25</f>
        <v>140100</v>
      </c>
      <c r="R25" s="262"/>
      <c r="S25" s="133" t="s">
        <v>411</v>
      </c>
      <c r="T25" s="362"/>
      <c r="U25" s="478"/>
      <c r="V25" s="483"/>
    </row>
    <row r="26" spans="1:22" s="141" customFormat="1" x14ac:dyDescent="0.4">
      <c r="A26" s="114"/>
      <c r="B26" s="133" t="s">
        <v>356</v>
      </c>
      <c r="C26" s="310"/>
      <c r="D26" s="240">
        <f>SUM(D27:D28)</f>
        <v>200000</v>
      </c>
      <c r="E26" s="275"/>
      <c r="F26" s="240">
        <v>200000</v>
      </c>
      <c r="G26" s="239"/>
      <c r="H26" s="239"/>
      <c r="I26" s="239"/>
      <c r="J26" s="239"/>
      <c r="K26" s="239"/>
      <c r="L26" s="239"/>
      <c r="M26" s="239"/>
      <c r="N26" s="239"/>
      <c r="O26" s="239"/>
      <c r="P26" s="239">
        <v>0</v>
      </c>
      <c r="Q26" s="240">
        <f>SUM(Q27:Q28)</f>
        <v>200000</v>
      </c>
      <c r="R26" s="239"/>
      <c r="S26" s="98" t="s">
        <v>430</v>
      </c>
      <c r="T26" s="362"/>
      <c r="U26" s="478"/>
      <c r="V26" s="483"/>
    </row>
    <row r="27" spans="1:22" s="141" customFormat="1" x14ac:dyDescent="0.4">
      <c r="A27" s="114"/>
      <c r="B27" s="133" t="s">
        <v>357</v>
      </c>
      <c r="C27" s="321"/>
      <c r="D27" s="240">
        <v>150000</v>
      </c>
      <c r="E27" s="278"/>
      <c r="F27" s="240">
        <v>150000</v>
      </c>
      <c r="G27" s="329">
        <v>5</v>
      </c>
      <c r="H27" s="329">
        <v>7</v>
      </c>
      <c r="I27" s="262"/>
      <c r="J27" s="262"/>
      <c r="K27" s="262"/>
      <c r="L27" s="262"/>
      <c r="M27" s="262"/>
      <c r="N27" s="262"/>
      <c r="O27" s="262"/>
      <c r="P27" s="239">
        <v>0</v>
      </c>
      <c r="Q27" s="240">
        <v>150000</v>
      </c>
      <c r="R27" s="262"/>
      <c r="S27" s="262"/>
      <c r="T27" s="362"/>
      <c r="U27" s="478"/>
      <c r="V27" s="483"/>
    </row>
    <row r="28" spans="1:22" s="141" customFormat="1" x14ac:dyDescent="0.4">
      <c r="A28" s="114"/>
      <c r="B28" s="133" t="s">
        <v>358</v>
      </c>
      <c r="C28" s="321"/>
      <c r="D28" s="240">
        <v>50000</v>
      </c>
      <c r="E28" s="278"/>
      <c r="F28" s="240">
        <v>50000</v>
      </c>
      <c r="G28" s="329">
        <v>8</v>
      </c>
      <c r="H28" s="329">
        <v>8</v>
      </c>
      <c r="I28" s="262"/>
      <c r="J28" s="262"/>
      <c r="K28" s="262"/>
      <c r="L28" s="262"/>
      <c r="M28" s="262"/>
      <c r="N28" s="262"/>
      <c r="O28" s="262"/>
      <c r="P28" s="239">
        <v>0</v>
      </c>
      <c r="Q28" s="240">
        <v>50000</v>
      </c>
      <c r="R28" s="262"/>
      <c r="S28" s="262"/>
      <c r="T28" s="362"/>
      <c r="U28" s="478"/>
      <c r="V28" s="483"/>
    </row>
    <row r="29" spans="1:22" s="141" customFormat="1" ht="37.5" x14ac:dyDescent="0.4">
      <c r="A29" s="334">
        <v>2</v>
      </c>
      <c r="B29" s="335" t="s">
        <v>345</v>
      </c>
      <c r="C29" s="336" t="s">
        <v>361</v>
      </c>
      <c r="D29" s="337">
        <f>SUM(D30,D32)</f>
        <v>327300</v>
      </c>
      <c r="E29" s="338"/>
      <c r="F29" s="337">
        <f>SUM(D29,E29)</f>
        <v>327300</v>
      </c>
      <c r="G29" s="339"/>
      <c r="H29" s="339"/>
      <c r="I29" s="339"/>
      <c r="J29" s="339"/>
      <c r="K29" s="339"/>
      <c r="L29" s="339"/>
      <c r="M29" s="339"/>
      <c r="N29" s="339"/>
      <c r="O29" s="339"/>
      <c r="P29" s="386">
        <f>SUM(P30,P32)</f>
        <v>227300</v>
      </c>
      <c r="Q29" s="386">
        <f>SUM(Q30,Q32)</f>
        <v>327300</v>
      </c>
      <c r="R29" s="339"/>
      <c r="S29" s="339"/>
      <c r="T29" s="362">
        <f>P29*100/D29</f>
        <v>69.446990528567071</v>
      </c>
      <c r="U29" s="478"/>
      <c r="V29" s="483"/>
    </row>
    <row r="30" spans="1:22" s="141" customFormat="1" ht="93.75" x14ac:dyDescent="0.4">
      <c r="A30" s="114"/>
      <c r="B30" s="270" t="s">
        <v>366</v>
      </c>
      <c r="C30" s="303" t="s">
        <v>365</v>
      </c>
      <c r="D30" s="271">
        <v>135000</v>
      </c>
      <c r="E30" s="274"/>
      <c r="F30" s="271">
        <v>135000</v>
      </c>
      <c r="G30" s="311"/>
      <c r="H30" s="311"/>
      <c r="I30" s="311"/>
      <c r="J30" s="311"/>
      <c r="K30" s="311"/>
      <c r="L30" s="311"/>
      <c r="M30" s="328" t="s">
        <v>328</v>
      </c>
      <c r="N30" s="311"/>
      <c r="O30" s="311"/>
      <c r="P30" s="326">
        <v>135000</v>
      </c>
      <c r="Q30" s="326">
        <v>135000</v>
      </c>
      <c r="R30" s="311"/>
      <c r="S30" s="320" t="s">
        <v>413</v>
      </c>
      <c r="T30" s="362"/>
      <c r="U30" s="478"/>
      <c r="V30" s="483"/>
    </row>
    <row r="31" spans="1:22" s="141" customFormat="1" x14ac:dyDescent="0.4">
      <c r="A31" s="114"/>
      <c r="B31" s="133"/>
      <c r="C31" s="310"/>
      <c r="D31" s="247"/>
      <c r="E31" s="275"/>
      <c r="F31" s="247"/>
      <c r="G31" s="239"/>
      <c r="H31" s="239"/>
      <c r="I31" s="239"/>
      <c r="J31" s="239"/>
      <c r="K31" s="239"/>
      <c r="L31" s="239"/>
      <c r="M31" s="166"/>
      <c r="N31" s="239"/>
      <c r="O31" s="239"/>
      <c r="P31" s="323"/>
      <c r="Q31" s="240"/>
      <c r="R31" s="239"/>
      <c r="S31" s="239"/>
      <c r="T31" s="362"/>
      <c r="U31" s="478"/>
      <c r="V31" s="483"/>
    </row>
    <row r="32" spans="1:22" s="141" customFormat="1" ht="37.5" x14ac:dyDescent="0.4">
      <c r="A32" s="114"/>
      <c r="B32" s="270" t="s">
        <v>367</v>
      </c>
      <c r="C32" s="303" t="s">
        <v>364</v>
      </c>
      <c r="D32" s="271">
        <v>192300</v>
      </c>
      <c r="E32" s="274"/>
      <c r="F32" s="271">
        <v>192300</v>
      </c>
      <c r="G32" s="332"/>
      <c r="H32" s="332"/>
      <c r="I32" s="311"/>
      <c r="J32" s="311"/>
      <c r="K32" s="311"/>
      <c r="L32" s="311"/>
      <c r="M32" s="328"/>
      <c r="N32" s="311"/>
      <c r="O32" s="360"/>
      <c r="P32" s="326">
        <f>SUM(P33,P35)</f>
        <v>92300</v>
      </c>
      <c r="Q32" s="326">
        <v>192300</v>
      </c>
      <c r="R32" s="360"/>
      <c r="S32" s="311"/>
      <c r="T32" s="362"/>
      <c r="U32" s="478"/>
      <c r="V32" s="483"/>
    </row>
    <row r="33" spans="1:24" s="141" customFormat="1" ht="37.5" x14ac:dyDescent="0.4">
      <c r="A33" s="114"/>
      <c r="B33" s="133" t="s">
        <v>359</v>
      </c>
      <c r="C33" s="321"/>
      <c r="D33" s="240">
        <v>92300</v>
      </c>
      <c r="E33" s="275"/>
      <c r="F33" s="240">
        <v>92300</v>
      </c>
      <c r="G33" s="329">
        <v>1</v>
      </c>
      <c r="H33" s="329">
        <v>2</v>
      </c>
      <c r="I33" s="262"/>
      <c r="J33" s="262"/>
      <c r="K33" s="262"/>
      <c r="L33" s="262"/>
      <c r="M33" s="166" t="s">
        <v>328</v>
      </c>
      <c r="N33" s="262"/>
      <c r="O33" s="262"/>
      <c r="P33" s="240">
        <v>92300</v>
      </c>
      <c r="Q33" s="240">
        <v>92300</v>
      </c>
      <c r="R33" s="240"/>
      <c r="S33" s="133" t="s">
        <v>412</v>
      </c>
      <c r="T33" s="362"/>
      <c r="U33" s="478"/>
      <c r="V33" s="483"/>
    </row>
    <row r="34" spans="1:24" s="141" customFormat="1" x14ac:dyDescent="0.4">
      <c r="A34" s="114"/>
      <c r="B34" s="133"/>
      <c r="C34" s="321"/>
      <c r="D34" s="324"/>
      <c r="E34" s="278"/>
      <c r="F34" s="240"/>
      <c r="G34" s="239"/>
      <c r="H34" s="239"/>
      <c r="I34" s="262"/>
      <c r="J34" s="262"/>
      <c r="K34" s="262"/>
      <c r="L34" s="262"/>
      <c r="M34" s="166"/>
      <c r="N34" s="262"/>
      <c r="O34" s="262"/>
      <c r="P34" s="262"/>
      <c r="Q34" s="324"/>
      <c r="R34" s="262"/>
      <c r="S34" s="133"/>
      <c r="T34" s="362"/>
      <c r="U34" s="478"/>
      <c r="V34" s="483"/>
    </row>
    <row r="35" spans="1:24" s="141" customFormat="1" ht="75" x14ac:dyDescent="0.4">
      <c r="A35" s="319"/>
      <c r="B35" s="139" t="s">
        <v>360</v>
      </c>
      <c r="C35" s="397"/>
      <c r="D35" s="242">
        <v>100000</v>
      </c>
      <c r="E35" s="398"/>
      <c r="F35" s="242">
        <v>100000</v>
      </c>
      <c r="G35" s="399">
        <v>2</v>
      </c>
      <c r="H35" s="399">
        <v>3</v>
      </c>
      <c r="I35" s="400"/>
      <c r="J35" s="400"/>
      <c r="K35" s="400"/>
      <c r="L35" s="400"/>
      <c r="M35" s="170" t="s">
        <v>328</v>
      </c>
      <c r="N35" s="400"/>
      <c r="O35" s="400"/>
      <c r="P35" s="241">
        <v>0</v>
      </c>
      <c r="Q35" s="242">
        <v>100000</v>
      </c>
      <c r="R35" s="400"/>
      <c r="S35" s="401" t="s">
        <v>415</v>
      </c>
      <c r="T35" s="362"/>
      <c r="U35" s="478"/>
      <c r="V35" s="483"/>
    </row>
    <row r="36" spans="1:24" s="272" customFormat="1" x14ac:dyDescent="0.4">
      <c r="A36" s="285">
        <v>3</v>
      </c>
      <c r="B36" s="287" t="s">
        <v>368</v>
      </c>
      <c r="C36" s="304" t="s">
        <v>369</v>
      </c>
      <c r="D36" s="286">
        <f>SUM(D37,D39,D43)</f>
        <v>1634100</v>
      </c>
      <c r="E36" s="288"/>
      <c r="F36" s="286">
        <f>SUM(D36,E36)</f>
        <v>1634100</v>
      </c>
      <c r="G36" s="289"/>
      <c r="H36" s="289"/>
      <c r="I36" s="289"/>
      <c r="J36" s="289"/>
      <c r="K36" s="289"/>
      <c r="L36" s="289"/>
      <c r="M36" s="289"/>
      <c r="N36" s="289"/>
      <c r="O36" s="289"/>
      <c r="P36" s="474">
        <f>SUM(P37,P39,P43)</f>
        <v>1364150</v>
      </c>
      <c r="Q36" s="474">
        <f>SUM(Q37,Q39,Q43)</f>
        <v>1629150</v>
      </c>
      <c r="R36" s="289"/>
      <c r="S36" s="289"/>
      <c r="T36" s="363">
        <f>P36*100/D36</f>
        <v>83.480203169940637</v>
      </c>
      <c r="U36" s="481"/>
      <c r="V36" s="484"/>
    </row>
    <row r="37" spans="1:24" s="141" customFormat="1" x14ac:dyDescent="0.4">
      <c r="A37" s="121"/>
      <c r="B37" s="294" t="s">
        <v>370</v>
      </c>
      <c r="C37" s="305" t="s">
        <v>373</v>
      </c>
      <c r="D37" s="295">
        <v>230000</v>
      </c>
      <c r="E37" s="296"/>
      <c r="F37" s="297">
        <v>230000</v>
      </c>
      <c r="G37" s="298">
        <v>12</v>
      </c>
      <c r="H37" s="298">
        <v>1</v>
      </c>
      <c r="I37" s="298"/>
      <c r="J37" s="298"/>
      <c r="K37" s="298">
        <v>2</v>
      </c>
      <c r="L37" s="298"/>
      <c r="M37" s="298" t="s">
        <v>328</v>
      </c>
      <c r="N37" s="298"/>
      <c r="O37" s="298"/>
      <c r="P37" s="295">
        <v>225050</v>
      </c>
      <c r="Q37" s="295">
        <v>225050</v>
      </c>
      <c r="R37" s="298">
        <v>0</v>
      </c>
      <c r="S37" s="298" t="s">
        <v>438</v>
      </c>
      <c r="T37" s="362"/>
      <c r="U37" s="478"/>
      <c r="V37" s="483"/>
    </row>
    <row r="38" spans="1:24" s="141" customFormat="1" x14ac:dyDescent="0.4">
      <c r="A38" s="121"/>
      <c r="B38" s="134"/>
      <c r="C38" s="306"/>
      <c r="D38" s="293"/>
      <c r="E38" s="291"/>
      <c r="F38" s="290"/>
      <c r="G38" s="292"/>
      <c r="H38" s="292"/>
      <c r="I38" s="292"/>
      <c r="J38" s="292"/>
      <c r="K38" s="292"/>
      <c r="L38" s="292"/>
      <c r="M38" s="292"/>
      <c r="N38" s="292"/>
      <c r="O38" s="292"/>
      <c r="P38" s="292"/>
      <c r="Q38" s="293"/>
      <c r="R38" s="292"/>
      <c r="S38" s="292"/>
      <c r="T38" s="362"/>
      <c r="U38" s="478"/>
      <c r="V38" s="483"/>
    </row>
    <row r="39" spans="1:24" s="141" customFormat="1" x14ac:dyDescent="0.4">
      <c r="A39" s="121"/>
      <c r="B39" s="294" t="s">
        <v>371</v>
      </c>
      <c r="C39" s="305" t="s">
        <v>363</v>
      </c>
      <c r="D39" s="295">
        <f>SUM(D40:D42)</f>
        <v>667100</v>
      </c>
      <c r="E39" s="296"/>
      <c r="F39" s="297"/>
      <c r="G39" s="298"/>
      <c r="H39" s="298"/>
      <c r="I39" s="298"/>
      <c r="J39" s="298"/>
      <c r="K39" s="298"/>
      <c r="L39" s="298"/>
      <c r="M39" s="298"/>
      <c r="N39" s="298"/>
      <c r="O39" s="298"/>
      <c r="P39" s="473">
        <f>SUM(P40:P42)</f>
        <v>622100</v>
      </c>
      <c r="Q39" s="473">
        <f t="shared" ref="Q39:R39" si="12">SUM(Q40:Q42)</f>
        <v>667100</v>
      </c>
      <c r="R39" s="473">
        <f t="shared" si="12"/>
        <v>0</v>
      </c>
      <c r="S39" s="298"/>
      <c r="T39" s="362"/>
      <c r="U39" s="478"/>
      <c r="V39" s="483"/>
    </row>
    <row r="40" spans="1:24" s="141" customFormat="1" x14ac:dyDescent="0.4">
      <c r="A40" s="121"/>
      <c r="B40" s="134" t="s">
        <v>390</v>
      </c>
      <c r="C40" s="306"/>
      <c r="D40" s="290">
        <v>345000</v>
      </c>
      <c r="E40" s="291"/>
      <c r="F40" s="293">
        <v>345000</v>
      </c>
      <c r="G40" s="292">
        <v>15</v>
      </c>
      <c r="H40" s="292">
        <v>17</v>
      </c>
      <c r="I40" s="292"/>
      <c r="J40" s="292"/>
      <c r="K40" s="173">
        <v>2</v>
      </c>
      <c r="L40" s="292"/>
      <c r="M40" s="173" t="s">
        <v>328</v>
      </c>
      <c r="N40" s="292"/>
      <c r="O40" s="292"/>
      <c r="P40" s="293">
        <v>300000</v>
      </c>
      <c r="Q40" s="293">
        <v>345000</v>
      </c>
      <c r="R40" s="365">
        <v>0</v>
      </c>
      <c r="S40" s="134" t="s">
        <v>435</v>
      </c>
      <c r="T40" s="472"/>
      <c r="U40" s="479">
        <f>F40-P40</f>
        <v>45000</v>
      </c>
      <c r="V40" s="483"/>
    </row>
    <row r="41" spans="1:24" s="141" customFormat="1" x14ac:dyDescent="0.4">
      <c r="A41" s="121"/>
      <c r="B41" s="134" t="s">
        <v>392</v>
      </c>
      <c r="C41" s="306"/>
      <c r="D41" s="290">
        <v>319000</v>
      </c>
      <c r="E41" s="291"/>
      <c r="F41" s="293">
        <v>319000</v>
      </c>
      <c r="G41" s="292"/>
      <c r="H41" s="292"/>
      <c r="I41" s="292"/>
      <c r="J41" s="292"/>
      <c r="K41" s="173">
        <v>2</v>
      </c>
      <c r="L41" s="292"/>
      <c r="M41" s="173" t="s">
        <v>328</v>
      </c>
      <c r="N41" s="292"/>
      <c r="O41" s="292"/>
      <c r="P41" s="293">
        <v>319000</v>
      </c>
      <c r="Q41" s="293">
        <v>319000</v>
      </c>
      <c r="R41" s="365">
        <v>0</v>
      </c>
      <c r="S41" s="133"/>
      <c r="T41" s="472"/>
      <c r="U41" s="478"/>
      <c r="V41" s="483"/>
    </row>
    <row r="42" spans="1:24" s="141" customFormat="1" x14ac:dyDescent="0.4">
      <c r="A42" s="121"/>
      <c r="B42" s="134" t="s">
        <v>394</v>
      </c>
      <c r="C42" s="306"/>
      <c r="D42" s="290">
        <v>3100</v>
      </c>
      <c r="E42" s="291"/>
      <c r="F42" s="293">
        <v>3100</v>
      </c>
      <c r="G42" s="292"/>
      <c r="H42" s="292"/>
      <c r="I42" s="292"/>
      <c r="J42" s="292"/>
      <c r="K42" s="173">
        <v>2</v>
      </c>
      <c r="L42" s="292"/>
      <c r="M42" s="173" t="s">
        <v>328</v>
      </c>
      <c r="N42" s="292"/>
      <c r="O42" s="292"/>
      <c r="P42" s="293">
        <v>3100</v>
      </c>
      <c r="Q42" s="293">
        <v>3100</v>
      </c>
      <c r="R42" s="365">
        <v>0</v>
      </c>
      <c r="S42" s="292"/>
      <c r="T42" s="472"/>
      <c r="U42" s="478"/>
      <c r="V42" s="483"/>
    </row>
    <row r="43" spans="1:24" s="141" customFormat="1" x14ac:dyDescent="0.4">
      <c r="A43" s="121"/>
      <c r="B43" s="294" t="s">
        <v>372</v>
      </c>
      <c r="C43" s="305" t="s">
        <v>363</v>
      </c>
      <c r="D43" s="295">
        <f>SUM(D44:D45)</f>
        <v>737000</v>
      </c>
      <c r="E43" s="296"/>
      <c r="F43" s="297"/>
      <c r="G43" s="298"/>
      <c r="H43" s="298"/>
      <c r="I43" s="298"/>
      <c r="J43" s="298"/>
      <c r="K43" s="298"/>
      <c r="L43" s="298"/>
      <c r="M43" s="298"/>
      <c r="N43" s="298"/>
      <c r="O43" s="298"/>
      <c r="P43" s="473">
        <f>SUM(P44:P45)</f>
        <v>517000</v>
      </c>
      <c r="Q43" s="473">
        <f>SUM(Q44:Q45)</f>
        <v>737000</v>
      </c>
      <c r="R43" s="473">
        <f>SUM(R44:R45)</f>
        <v>0</v>
      </c>
      <c r="S43" s="298"/>
      <c r="T43" s="362"/>
      <c r="U43" s="478"/>
      <c r="V43" s="483"/>
    </row>
    <row r="44" spans="1:24" s="141" customFormat="1" ht="37.5" x14ac:dyDescent="0.4">
      <c r="A44" s="121"/>
      <c r="B44" s="134" t="s">
        <v>396</v>
      </c>
      <c r="C44" s="306"/>
      <c r="D44" s="366">
        <v>483600</v>
      </c>
      <c r="E44" s="291"/>
      <c r="F44" s="367">
        <v>483600</v>
      </c>
      <c r="G44" s="292">
        <v>15</v>
      </c>
      <c r="H44" s="292">
        <v>16</v>
      </c>
      <c r="I44" s="292"/>
      <c r="J44" s="292"/>
      <c r="K44" s="173">
        <v>2</v>
      </c>
      <c r="L44" s="173"/>
      <c r="M44" s="173" t="s">
        <v>328</v>
      </c>
      <c r="N44" s="367"/>
      <c r="O44" s="292"/>
      <c r="P44" s="367">
        <f>33600+450000</f>
        <v>483600</v>
      </c>
      <c r="Q44" s="367">
        <v>483600</v>
      </c>
      <c r="R44" s="365">
        <v>0</v>
      </c>
      <c r="S44" s="134" t="s">
        <v>436</v>
      </c>
      <c r="T44" s="385"/>
      <c r="U44" s="478" t="s">
        <v>398</v>
      </c>
      <c r="V44" s="483"/>
    </row>
    <row r="45" spans="1:24" s="141" customFormat="1" x14ac:dyDescent="0.4">
      <c r="A45" s="121"/>
      <c r="B45" s="134" t="s">
        <v>399</v>
      </c>
      <c r="C45" s="306"/>
      <c r="D45" s="366">
        <v>253400</v>
      </c>
      <c r="E45" s="291"/>
      <c r="F45" s="367">
        <v>253400</v>
      </c>
      <c r="G45" s="292">
        <v>16</v>
      </c>
      <c r="H45" s="292">
        <v>19</v>
      </c>
      <c r="I45" s="292"/>
      <c r="J45" s="292"/>
      <c r="K45" s="173">
        <v>2</v>
      </c>
      <c r="L45" s="173"/>
      <c r="M45" s="173" t="s">
        <v>328</v>
      </c>
      <c r="N45" s="292"/>
      <c r="O45" s="292"/>
      <c r="P45" s="367">
        <f>25700+7700</f>
        <v>33400</v>
      </c>
      <c r="Q45" s="367">
        <v>253400</v>
      </c>
      <c r="R45" s="365">
        <v>0</v>
      </c>
      <c r="S45" s="134" t="s">
        <v>437</v>
      </c>
      <c r="T45" s="472"/>
      <c r="U45" s="482">
        <v>220000</v>
      </c>
      <c r="V45" s="483" t="s">
        <v>401</v>
      </c>
      <c r="W45" s="204">
        <f>Q45-P45</f>
        <v>220000</v>
      </c>
      <c r="X45" s="204">
        <f>W45-U45</f>
        <v>0</v>
      </c>
    </row>
    <row r="46" spans="1:24" s="141" customFormat="1" x14ac:dyDescent="0.4">
      <c r="A46" s="118"/>
      <c r="B46" s="101"/>
      <c r="C46" s="312"/>
      <c r="D46" s="313"/>
      <c r="E46" s="314"/>
      <c r="F46" s="313"/>
      <c r="G46" s="241"/>
      <c r="H46" s="241"/>
      <c r="I46" s="241"/>
      <c r="J46" s="241"/>
      <c r="K46" s="241"/>
      <c r="L46" s="241"/>
      <c r="M46" s="241"/>
      <c r="N46" s="241"/>
      <c r="O46" s="241"/>
      <c r="P46" s="241"/>
      <c r="Q46" s="242"/>
      <c r="R46" s="241"/>
      <c r="S46" s="241"/>
      <c r="T46" s="362"/>
      <c r="U46" s="478"/>
      <c r="V46" s="483"/>
    </row>
    <row r="49" spans="1:22" s="113" customFormat="1" x14ac:dyDescent="0.4">
      <c r="B49" s="350"/>
      <c r="C49" s="579" t="s">
        <v>307</v>
      </c>
      <c r="D49" s="580"/>
      <c r="E49" s="580"/>
      <c r="F49" s="580"/>
      <c r="G49" s="580"/>
      <c r="H49" s="580"/>
      <c r="I49" s="580"/>
      <c r="J49" s="580"/>
      <c r="K49" s="580"/>
      <c r="L49" s="581"/>
      <c r="Q49" s="351"/>
      <c r="T49" s="362"/>
      <c r="U49" s="478"/>
      <c r="V49" s="485"/>
    </row>
    <row r="50" spans="1:22" s="113" customFormat="1" ht="22.5" customHeight="1" x14ac:dyDescent="0.4">
      <c r="B50" s="350"/>
      <c r="C50" s="571" t="s">
        <v>308</v>
      </c>
      <c r="D50" s="573" t="s">
        <v>309</v>
      </c>
      <c r="E50" s="574"/>
      <c r="F50" s="573" t="s">
        <v>310</v>
      </c>
      <c r="G50" s="575"/>
      <c r="H50" s="574"/>
      <c r="I50" s="576" t="s">
        <v>311</v>
      </c>
      <c r="J50" s="576"/>
      <c r="K50" s="576"/>
      <c r="L50" s="576"/>
      <c r="Q50" s="351"/>
      <c r="T50" s="362"/>
      <c r="U50" s="478"/>
      <c r="V50" s="485"/>
    </row>
    <row r="51" spans="1:22" s="113" customFormat="1" ht="22.5" customHeight="1" x14ac:dyDescent="0.4">
      <c r="B51" s="350"/>
      <c r="C51" s="572"/>
      <c r="D51" s="352" t="s">
        <v>312</v>
      </c>
      <c r="E51" s="353" t="s">
        <v>223</v>
      </c>
      <c r="F51" s="352" t="s">
        <v>312</v>
      </c>
      <c r="G51" s="573" t="s">
        <v>223</v>
      </c>
      <c r="H51" s="574"/>
      <c r="I51" s="573" t="s">
        <v>312</v>
      </c>
      <c r="J51" s="574"/>
      <c r="K51" s="573" t="s">
        <v>223</v>
      </c>
      <c r="L51" s="574"/>
      <c r="Q51" s="351"/>
      <c r="T51" s="362"/>
      <c r="U51" s="478"/>
      <c r="V51" s="485"/>
    </row>
    <row r="52" spans="1:22" s="113" customFormat="1" ht="22.5" customHeight="1" x14ac:dyDescent="0.4">
      <c r="B52" s="350"/>
      <c r="C52" s="354" t="s">
        <v>313</v>
      </c>
      <c r="D52" s="355">
        <v>6</v>
      </c>
      <c r="E52" s="355">
        <v>2516300</v>
      </c>
      <c r="F52" s="355"/>
      <c r="G52" s="565"/>
      <c r="H52" s="566"/>
      <c r="I52" s="567"/>
      <c r="J52" s="568"/>
      <c r="K52" s="565"/>
      <c r="L52" s="566"/>
      <c r="Q52" s="351"/>
      <c r="T52" s="362"/>
      <c r="U52" s="478"/>
      <c r="V52" s="485"/>
    </row>
    <row r="53" spans="1:22" s="113" customFormat="1" ht="22.5" customHeight="1" x14ac:dyDescent="0.4">
      <c r="B53" s="350"/>
      <c r="C53" s="354" t="s">
        <v>314</v>
      </c>
      <c r="D53" s="355">
        <v>0</v>
      </c>
      <c r="E53" s="356">
        <v>0</v>
      </c>
      <c r="F53" s="355"/>
      <c r="G53" s="565"/>
      <c r="H53" s="566"/>
      <c r="I53" s="567"/>
      <c r="J53" s="568"/>
      <c r="K53" s="565"/>
      <c r="L53" s="566"/>
      <c r="Q53" s="351"/>
      <c r="T53" s="362"/>
      <c r="U53" s="478"/>
      <c r="V53" s="485"/>
    </row>
    <row r="54" spans="1:22" s="113" customFormat="1" ht="22.5" customHeight="1" x14ac:dyDescent="0.4">
      <c r="B54" s="350"/>
      <c r="C54" s="354" t="s">
        <v>315</v>
      </c>
      <c r="D54" s="355">
        <f>SUM(D52:D53)</f>
        <v>6</v>
      </c>
      <c r="E54" s="355">
        <f>SUM(E52:E53)</f>
        <v>2516300</v>
      </c>
      <c r="F54" s="355"/>
      <c r="G54" s="565"/>
      <c r="H54" s="566"/>
      <c r="I54" s="567"/>
      <c r="J54" s="568"/>
      <c r="K54" s="565"/>
      <c r="L54" s="566"/>
      <c r="Q54" s="351"/>
      <c r="T54" s="362"/>
      <c r="U54" s="478"/>
      <c r="V54" s="485"/>
    </row>
    <row r="55" spans="1:22" s="113" customFormat="1" ht="18.95" customHeight="1" x14ac:dyDescent="0.4">
      <c r="B55" s="350"/>
      <c r="C55" s="357"/>
      <c r="D55" s="358"/>
      <c r="E55" s="359"/>
      <c r="F55" s="358"/>
      <c r="H55" s="112"/>
      <c r="I55" s="112"/>
      <c r="J55" s="112"/>
      <c r="Q55" s="351"/>
      <c r="T55" s="362"/>
      <c r="U55" s="478"/>
      <c r="V55" s="485"/>
    </row>
    <row r="56" spans="1:22" s="141" customFormat="1" ht="18.95" customHeight="1" x14ac:dyDescent="0.4">
      <c r="A56" s="231"/>
      <c r="B56" s="232"/>
      <c r="C56" s="307"/>
      <c r="D56" s="272"/>
      <c r="E56" s="281"/>
      <c r="F56" s="272"/>
      <c r="H56" s="185"/>
      <c r="I56" s="185"/>
      <c r="J56" s="185"/>
      <c r="Q56" s="327"/>
      <c r="T56" s="362"/>
      <c r="U56" s="478"/>
      <c r="V56" s="483"/>
    </row>
    <row r="57" spans="1:22" s="141" customFormat="1" ht="30" hidden="1" customHeight="1" x14ac:dyDescent="0.4">
      <c r="A57" s="231"/>
      <c r="B57" s="233" t="s">
        <v>316</v>
      </c>
      <c r="C57" s="307"/>
      <c r="D57" s="272"/>
      <c r="E57" s="281"/>
      <c r="F57" s="272"/>
      <c r="H57" s="185"/>
      <c r="I57" s="185"/>
      <c r="J57" s="185"/>
      <c r="Q57" s="327"/>
      <c r="T57" s="362"/>
      <c r="U57" s="478"/>
      <c r="V57" s="483"/>
    </row>
    <row r="58" spans="1:22" s="141" customFormat="1" ht="26.25" hidden="1" customHeight="1" x14ac:dyDescent="0.4">
      <c r="A58" s="231"/>
      <c r="B58" s="234" t="s">
        <v>317</v>
      </c>
      <c r="C58" s="299"/>
      <c r="D58" s="272"/>
      <c r="E58" s="281"/>
      <c r="F58" s="272"/>
      <c r="H58" s="185"/>
      <c r="I58" s="185"/>
      <c r="J58" s="185"/>
      <c r="Q58" s="327"/>
      <c r="T58" s="362"/>
      <c r="U58" s="478"/>
      <c r="V58" s="483"/>
    </row>
    <row r="59" spans="1:22" s="141" customFormat="1" ht="18.95" customHeight="1" x14ac:dyDescent="0.4">
      <c r="A59" s="231"/>
      <c r="B59" s="235"/>
      <c r="C59" s="299"/>
      <c r="D59" s="272"/>
      <c r="E59" s="281"/>
      <c r="F59" s="272"/>
      <c r="H59" s="185"/>
      <c r="I59" s="185"/>
      <c r="J59" s="185"/>
      <c r="Q59" s="327"/>
      <c r="T59" s="362"/>
      <c r="U59" s="478"/>
      <c r="V59" s="483"/>
    </row>
  </sheetData>
  <mergeCells count="39">
    <mergeCell ref="G54:H54"/>
    <mergeCell ref="I54:J54"/>
    <mergeCell ref="K54:L54"/>
    <mergeCell ref="G52:H52"/>
    <mergeCell ref="I52:J52"/>
    <mergeCell ref="K52:L52"/>
    <mergeCell ref="G53:H53"/>
    <mergeCell ref="I53:J53"/>
    <mergeCell ref="K53:L53"/>
    <mergeCell ref="Q5:Q6"/>
    <mergeCell ref="C49:L49"/>
    <mergeCell ref="C50:C51"/>
    <mergeCell ref="D50:E50"/>
    <mergeCell ref="F50:H50"/>
    <mergeCell ref="I50:L50"/>
    <mergeCell ref="G51:H51"/>
    <mergeCell ref="I51:J51"/>
    <mergeCell ref="K51:L51"/>
    <mergeCell ref="L5:L6"/>
    <mergeCell ref="M5:M6"/>
    <mergeCell ref="N5:N6"/>
    <mergeCell ref="O5:O6"/>
    <mergeCell ref="P5:P6"/>
    <mergeCell ref="A1:S1"/>
    <mergeCell ref="A2:S2"/>
    <mergeCell ref="A4:A6"/>
    <mergeCell ref="B4:F4"/>
    <mergeCell ref="G4:J4"/>
    <mergeCell ref="K4:M4"/>
    <mergeCell ref="N4:R4"/>
    <mergeCell ref="S4:S6"/>
    <mergeCell ref="C5:C6"/>
    <mergeCell ref="D5:D6"/>
    <mergeCell ref="R5:R6"/>
    <mergeCell ref="E5:E6"/>
    <mergeCell ref="F5:F6"/>
    <mergeCell ref="G5:H5"/>
    <mergeCell ref="I5:J5"/>
    <mergeCell ref="K5:K6"/>
  </mergeCells>
  <printOptions horizontalCentered="1"/>
  <pageMargins left="3.937007874015748E-2" right="3.937007874015748E-2" top="0.19685039370078741" bottom="0.11811023622047245" header="0.31496062992125984" footer="0.31496062992125984"/>
  <pageSetup paperSize="9" scale="63" orientation="landscape" r:id="rId1"/>
  <rowBreaks count="1" manualBreakCount="1">
    <brk id="14" max="16383"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W56"/>
  <sheetViews>
    <sheetView tabSelected="1" zoomScale="90" zoomScaleNormal="90" workbookViewId="0">
      <pane xSplit="2" ySplit="7" topLeftCell="G28" activePane="bottomRight" state="frozen"/>
      <selection pane="topRight" activeCell="C1" sqref="C1"/>
      <selection pane="bottomLeft" activeCell="A8" sqref="A8"/>
      <selection pane="bottomRight" activeCell="P28" sqref="P28"/>
    </sheetView>
  </sheetViews>
  <sheetFormatPr defaultRowHeight="21" x14ac:dyDescent="0.35"/>
  <cols>
    <col min="1" max="1" width="2.5" style="112" customWidth="1"/>
    <col min="2" max="2" width="51.375" style="113" customWidth="1"/>
    <col min="3" max="3" width="9.5" style="308" customWidth="1"/>
    <col min="4" max="4" width="9" style="273" customWidth="1"/>
    <col min="5" max="5" width="7.875" style="282" customWidth="1"/>
    <col min="6" max="6" width="9.625" style="273" customWidth="1"/>
    <col min="7" max="7" width="6.875" style="236" customWidth="1"/>
    <col min="8" max="8" width="7.25" style="236" customWidth="1"/>
    <col min="9" max="9" width="7.875" style="236" customWidth="1"/>
    <col min="10" max="10" width="7.125" style="236" customWidth="1"/>
    <col min="11" max="11" width="9.375" style="236" customWidth="1"/>
    <col min="12" max="12" width="9.125" style="236" customWidth="1"/>
    <col min="13" max="13" width="11.875" style="236" customWidth="1"/>
    <col min="14" max="15" width="7.875" style="236" customWidth="1"/>
    <col min="16" max="16" width="8.875" style="508" customWidth="1"/>
    <col min="17" max="17" width="7.875" style="238" customWidth="1"/>
    <col min="18" max="18" width="7.875" style="236" customWidth="1"/>
    <col min="19" max="19" width="24.75" style="236" customWidth="1"/>
    <col min="20" max="20" width="9" style="390"/>
    <col min="21" max="21" width="9" style="393"/>
    <col min="22" max="16384" width="9" style="236"/>
  </cols>
  <sheetData>
    <row r="1" spans="1:22" s="141" customFormat="1" ht="23.25" x14ac:dyDescent="0.35">
      <c r="A1" s="551" t="s">
        <v>338</v>
      </c>
      <c r="B1" s="551"/>
      <c r="C1" s="551"/>
      <c r="D1" s="551"/>
      <c r="E1" s="551"/>
      <c r="F1" s="551"/>
      <c r="G1" s="551"/>
      <c r="H1" s="551"/>
      <c r="I1" s="551"/>
      <c r="J1" s="551"/>
      <c r="K1" s="551"/>
      <c r="L1" s="551"/>
      <c r="M1" s="551"/>
      <c r="N1" s="551"/>
      <c r="O1" s="551"/>
      <c r="P1" s="551"/>
      <c r="Q1" s="551"/>
      <c r="R1" s="551"/>
      <c r="S1" s="551"/>
      <c r="T1" s="390"/>
      <c r="U1" s="391"/>
    </row>
    <row r="2" spans="1:22" s="141" customFormat="1" ht="25.5" customHeight="1" x14ac:dyDescent="0.35">
      <c r="A2" s="569" t="s">
        <v>450</v>
      </c>
      <c r="B2" s="569"/>
      <c r="C2" s="569"/>
      <c r="D2" s="569"/>
      <c r="E2" s="569"/>
      <c r="F2" s="569"/>
      <c r="G2" s="569"/>
      <c r="H2" s="569"/>
      <c r="I2" s="569"/>
      <c r="J2" s="569"/>
      <c r="K2" s="569"/>
      <c r="L2" s="569"/>
      <c r="M2" s="569"/>
      <c r="N2" s="569"/>
      <c r="O2" s="569"/>
      <c r="P2" s="569"/>
      <c r="Q2" s="569"/>
      <c r="R2" s="569"/>
      <c r="S2" s="569"/>
      <c r="T2" s="390"/>
      <c r="U2" s="391"/>
    </row>
    <row r="3" spans="1:22" s="141" customFormat="1" ht="22.5" customHeight="1" x14ac:dyDescent="0.35">
      <c r="A3" s="211"/>
      <c r="B3" s="211"/>
      <c r="C3" s="299"/>
      <c r="D3" s="219"/>
      <c r="E3" s="277"/>
      <c r="F3" s="219"/>
      <c r="G3" s="211"/>
      <c r="H3" s="211"/>
      <c r="I3" s="211"/>
      <c r="J3" s="211"/>
      <c r="K3" s="211"/>
      <c r="L3" s="211"/>
      <c r="M3" s="211"/>
      <c r="N3" s="211"/>
      <c r="O3" s="211"/>
      <c r="P3" s="488"/>
      <c r="Q3" s="487">
        <f>P8*100/F8</f>
        <v>91.534033805390592</v>
      </c>
      <c r="R3" s="211"/>
      <c r="S3" s="212" t="s">
        <v>340</v>
      </c>
      <c r="T3" s="390"/>
      <c r="U3" s="391"/>
    </row>
    <row r="4" spans="1:22" s="141" customFormat="1" ht="18.75" customHeight="1" x14ac:dyDescent="0.35">
      <c r="A4" s="552" t="s">
        <v>277</v>
      </c>
      <c r="B4" s="553" t="s">
        <v>278</v>
      </c>
      <c r="C4" s="553"/>
      <c r="D4" s="553"/>
      <c r="E4" s="553"/>
      <c r="F4" s="553"/>
      <c r="G4" s="537" t="s">
        <v>279</v>
      </c>
      <c r="H4" s="537"/>
      <c r="I4" s="537"/>
      <c r="J4" s="537"/>
      <c r="K4" s="538" t="s">
        <v>280</v>
      </c>
      <c r="L4" s="538"/>
      <c r="M4" s="538"/>
      <c r="N4" s="539" t="s">
        <v>281</v>
      </c>
      <c r="O4" s="539"/>
      <c r="P4" s="539"/>
      <c r="Q4" s="539"/>
      <c r="R4" s="539"/>
      <c r="S4" s="540" t="s">
        <v>282</v>
      </c>
      <c r="T4" s="390"/>
      <c r="U4" s="391"/>
    </row>
    <row r="5" spans="1:22" s="141" customFormat="1" ht="75" customHeight="1" x14ac:dyDescent="0.35">
      <c r="A5" s="552"/>
      <c r="B5" s="207" t="s">
        <v>283</v>
      </c>
      <c r="C5" s="577" t="s">
        <v>284</v>
      </c>
      <c r="D5" s="544" t="s">
        <v>285</v>
      </c>
      <c r="E5" s="545" t="s">
        <v>286</v>
      </c>
      <c r="F5" s="544" t="s">
        <v>287</v>
      </c>
      <c r="G5" s="546" t="s">
        <v>288</v>
      </c>
      <c r="H5" s="546"/>
      <c r="I5" s="550" t="s">
        <v>289</v>
      </c>
      <c r="J5" s="550"/>
      <c r="K5" s="533" t="s">
        <v>290</v>
      </c>
      <c r="L5" s="533" t="s">
        <v>291</v>
      </c>
      <c r="M5" s="533" t="s">
        <v>292</v>
      </c>
      <c r="N5" s="534" t="s">
        <v>293</v>
      </c>
      <c r="O5" s="535" t="s">
        <v>294</v>
      </c>
      <c r="P5" s="534" t="s">
        <v>295</v>
      </c>
      <c r="Q5" s="578" t="s">
        <v>339</v>
      </c>
      <c r="R5" s="534" t="s">
        <v>297</v>
      </c>
      <c r="S5" s="541"/>
      <c r="T5" s="390"/>
      <c r="U5" s="391"/>
    </row>
    <row r="6" spans="1:22" s="141" customFormat="1" ht="60" customHeight="1" x14ac:dyDescent="0.35">
      <c r="A6" s="552"/>
      <c r="B6" s="208"/>
      <c r="C6" s="577"/>
      <c r="D6" s="544"/>
      <c r="E6" s="545"/>
      <c r="F6" s="544"/>
      <c r="G6" s="209" t="s">
        <v>298</v>
      </c>
      <c r="H6" s="209" t="s">
        <v>299</v>
      </c>
      <c r="I6" s="209" t="s">
        <v>300</v>
      </c>
      <c r="J6" s="209" t="s">
        <v>299</v>
      </c>
      <c r="K6" s="533"/>
      <c r="L6" s="533"/>
      <c r="M6" s="533"/>
      <c r="N6" s="534"/>
      <c r="O6" s="536"/>
      <c r="P6" s="534"/>
      <c r="Q6" s="578"/>
      <c r="R6" s="534"/>
      <c r="S6" s="542"/>
      <c r="T6" s="390"/>
      <c r="U6" s="391"/>
    </row>
    <row r="7" spans="1:22" x14ac:dyDescent="0.35">
      <c r="A7" s="190"/>
      <c r="B7" s="193" t="s">
        <v>275</v>
      </c>
      <c r="C7" s="300"/>
      <c r="D7" s="220">
        <f>SUM(D8,D29)</f>
        <v>2516300</v>
      </c>
      <c r="E7" s="284">
        <f>SUM(E8,E29)</f>
        <v>0</v>
      </c>
      <c r="F7" s="220">
        <f>SUM(F8,F29)</f>
        <v>2516300</v>
      </c>
      <c r="G7" s="193"/>
      <c r="H7" s="193"/>
      <c r="I7" s="193"/>
      <c r="J7" s="193"/>
      <c r="K7" s="193"/>
      <c r="L7" s="193"/>
      <c r="M7" s="193"/>
      <c r="N7" s="193"/>
      <c r="O7" s="193"/>
      <c r="P7" s="346">
        <f>SUM(P8,P29)</f>
        <v>2330980</v>
      </c>
      <c r="Q7" s="348">
        <f>SUM(Q8,Q29)</f>
        <v>2330980</v>
      </c>
      <c r="R7" s="193"/>
      <c r="S7" s="346"/>
      <c r="U7" s="392"/>
    </row>
    <row r="8" spans="1:22" x14ac:dyDescent="0.35">
      <c r="A8" s="255">
        <v>1</v>
      </c>
      <c r="B8" s="256" t="s">
        <v>346</v>
      </c>
      <c r="C8" s="301" t="s">
        <v>361</v>
      </c>
      <c r="D8" s="257">
        <f>SUM(D9,D15,D19,D24)</f>
        <v>2189000</v>
      </c>
      <c r="E8" s="309"/>
      <c r="F8" s="257">
        <f>SUM(D8,E8)</f>
        <v>2189000</v>
      </c>
      <c r="G8" s="256"/>
      <c r="H8" s="256"/>
      <c r="I8" s="256"/>
      <c r="J8" s="256"/>
      <c r="K8" s="256"/>
      <c r="L8" s="256"/>
      <c r="M8" s="256"/>
      <c r="N8" s="256"/>
      <c r="O8" s="256"/>
      <c r="P8" s="489">
        <f>SUM(P9,P15,P19,P24)</f>
        <v>2003680</v>
      </c>
      <c r="Q8" s="349">
        <f>SUM(Q9,Q15,Q19,Q24)</f>
        <v>2003680</v>
      </c>
      <c r="R8" s="256"/>
      <c r="S8" s="256"/>
      <c r="U8" s="392"/>
    </row>
    <row r="9" spans="1:22" ht="37.5" x14ac:dyDescent="0.35">
      <c r="A9" s="114"/>
      <c r="B9" s="210" t="s">
        <v>341</v>
      </c>
      <c r="C9" s="283" t="s">
        <v>364</v>
      </c>
      <c r="D9" s="223">
        <v>983900</v>
      </c>
      <c r="E9" s="276"/>
      <c r="F9" s="223">
        <v>983900</v>
      </c>
      <c r="G9" s="210"/>
      <c r="H9" s="210"/>
      <c r="I9" s="210"/>
      <c r="J9" s="210"/>
      <c r="K9" s="210"/>
      <c r="L9" s="210"/>
      <c r="M9" s="333" t="s">
        <v>328</v>
      </c>
      <c r="N9" s="210"/>
      <c r="O9" s="210"/>
      <c r="P9" s="490">
        <f>SUM(P10,P11,P12,P13)</f>
        <v>934300</v>
      </c>
      <c r="Q9" s="223">
        <f>SUM(Q10,Q11,Q12,Q13)</f>
        <v>934300</v>
      </c>
      <c r="R9" s="210"/>
      <c r="S9" s="265"/>
    </row>
    <row r="10" spans="1:22" ht="102.75" customHeight="1" x14ac:dyDescent="0.35">
      <c r="A10" s="114"/>
      <c r="B10" s="133" t="s">
        <v>347</v>
      </c>
      <c r="C10" s="321"/>
      <c r="D10" s="249">
        <v>74000</v>
      </c>
      <c r="E10" s="275"/>
      <c r="F10" s="249">
        <v>74000</v>
      </c>
      <c r="G10" s="329">
        <v>12</v>
      </c>
      <c r="H10" s="329">
        <v>12</v>
      </c>
      <c r="I10" s="262"/>
      <c r="J10" s="262"/>
      <c r="K10" s="262"/>
      <c r="L10" s="262"/>
      <c r="M10" s="262"/>
      <c r="N10" s="262"/>
      <c r="O10" s="262"/>
      <c r="P10" s="491">
        <v>74000</v>
      </c>
      <c r="Q10" s="347">
        <v>74000</v>
      </c>
      <c r="R10" s="262"/>
      <c r="S10" s="133" t="s">
        <v>386</v>
      </c>
    </row>
    <row r="11" spans="1:22" ht="371.25" customHeight="1" x14ac:dyDescent="0.35">
      <c r="A11" s="114"/>
      <c r="B11" s="133" t="s">
        <v>348</v>
      </c>
      <c r="C11" s="321"/>
      <c r="D11" s="249">
        <v>508000</v>
      </c>
      <c r="E11" s="275"/>
      <c r="F11" s="249">
        <v>508000</v>
      </c>
      <c r="G11" s="329">
        <v>1</v>
      </c>
      <c r="H11" s="329">
        <v>1</v>
      </c>
      <c r="I11" s="262"/>
      <c r="J11" s="262"/>
      <c r="K11" s="262"/>
      <c r="L11" s="262"/>
      <c r="M11" s="262"/>
      <c r="N11" s="262"/>
      <c r="O11" s="262"/>
      <c r="P11" s="492">
        <v>458400</v>
      </c>
      <c r="Q11" s="249">
        <v>458400</v>
      </c>
      <c r="R11" s="389"/>
      <c r="S11" s="98" t="s">
        <v>442</v>
      </c>
      <c r="V11" s="486"/>
    </row>
    <row r="12" spans="1:22" ht="56.25" x14ac:dyDescent="0.35">
      <c r="A12" s="114"/>
      <c r="B12" s="133" t="s">
        <v>349</v>
      </c>
      <c r="C12" s="261"/>
      <c r="D12" s="315">
        <v>351900</v>
      </c>
      <c r="E12" s="322"/>
      <c r="F12" s="315">
        <v>351900</v>
      </c>
      <c r="G12" s="331">
        <v>4</v>
      </c>
      <c r="H12" s="331">
        <v>5</v>
      </c>
      <c r="I12" s="252"/>
      <c r="J12" s="252"/>
      <c r="K12" s="252"/>
      <c r="L12" s="252"/>
      <c r="M12" s="252"/>
      <c r="N12" s="252"/>
      <c r="O12" s="252"/>
      <c r="P12" s="509">
        <v>351900</v>
      </c>
      <c r="Q12" s="510">
        <v>351900</v>
      </c>
      <c r="R12" s="511"/>
      <c r="S12" s="98" t="s">
        <v>449</v>
      </c>
    </row>
    <row r="13" spans="1:22" ht="48" customHeight="1" x14ac:dyDescent="0.35">
      <c r="A13" s="114"/>
      <c r="B13" s="133" t="s">
        <v>350</v>
      </c>
      <c r="C13" s="261"/>
      <c r="D13" s="315">
        <v>50000</v>
      </c>
      <c r="E13" s="279"/>
      <c r="F13" s="315">
        <v>50000</v>
      </c>
      <c r="G13" s="330">
        <v>2</v>
      </c>
      <c r="H13" s="330">
        <v>2</v>
      </c>
      <c r="I13" s="252"/>
      <c r="J13" s="252"/>
      <c r="K13" s="252"/>
      <c r="L13" s="252"/>
      <c r="M13" s="252"/>
      <c r="N13" s="252"/>
      <c r="O13" s="252"/>
      <c r="P13" s="493">
        <v>50000</v>
      </c>
      <c r="Q13" s="315">
        <v>50000</v>
      </c>
      <c r="R13" s="252"/>
      <c r="S13" s="133" t="s">
        <v>443</v>
      </c>
    </row>
    <row r="14" spans="1:22" x14ac:dyDescent="0.35">
      <c r="A14" s="114"/>
      <c r="B14" s="133"/>
      <c r="C14" s="261"/>
      <c r="D14" s="315"/>
      <c r="E14" s="279"/>
      <c r="F14" s="315"/>
      <c r="G14" s="330"/>
      <c r="H14" s="330"/>
      <c r="I14" s="252"/>
      <c r="J14" s="252"/>
      <c r="K14" s="252"/>
      <c r="L14" s="252"/>
      <c r="M14" s="252"/>
      <c r="N14" s="252"/>
      <c r="O14" s="252"/>
      <c r="P14" s="99"/>
      <c r="Q14" s="325"/>
      <c r="R14" s="252"/>
      <c r="S14" s="133"/>
    </row>
    <row r="15" spans="1:22" s="344" customFormat="1" ht="56.25" x14ac:dyDescent="0.35">
      <c r="A15" s="114"/>
      <c r="B15" s="210" t="s">
        <v>342</v>
      </c>
      <c r="C15" s="283" t="s">
        <v>362</v>
      </c>
      <c r="D15" s="254">
        <f>SUM(D16:D18)</f>
        <v>704100</v>
      </c>
      <c r="E15" s="254">
        <f t="shared" ref="E15:F15" si="0">SUM(E16:E18)</f>
        <v>0</v>
      </c>
      <c r="F15" s="254">
        <f t="shared" si="0"/>
        <v>704100</v>
      </c>
      <c r="G15" s="342">
        <v>2</v>
      </c>
      <c r="H15" s="342">
        <v>3</v>
      </c>
      <c r="I15" s="342"/>
      <c r="J15" s="342"/>
      <c r="K15" s="342"/>
      <c r="L15" s="342"/>
      <c r="M15" s="345" t="s">
        <v>328</v>
      </c>
      <c r="N15" s="342"/>
      <c r="O15" s="342"/>
      <c r="P15" s="494">
        <f>SUM(P16:P18)</f>
        <v>631850</v>
      </c>
      <c r="Q15" s="254">
        <f>SUM(Q16:Q18)</f>
        <v>631850</v>
      </c>
      <c r="R15" s="342"/>
      <c r="S15" s="243"/>
      <c r="T15" s="394"/>
      <c r="U15" s="395"/>
    </row>
    <row r="16" spans="1:22" s="141" customFormat="1" ht="131.25" x14ac:dyDescent="0.35">
      <c r="A16" s="114"/>
      <c r="B16" s="133" t="s">
        <v>351</v>
      </c>
      <c r="C16" s="310"/>
      <c r="D16" s="249">
        <v>104800</v>
      </c>
      <c r="E16" s="275"/>
      <c r="F16" s="249">
        <v>104800</v>
      </c>
      <c r="G16" s="239"/>
      <c r="H16" s="239"/>
      <c r="I16" s="239"/>
      <c r="J16" s="239"/>
      <c r="K16" s="239"/>
      <c r="L16" s="239"/>
      <c r="M16" s="239"/>
      <c r="N16" s="239"/>
      <c r="O16" s="239"/>
      <c r="P16" s="492">
        <v>81850</v>
      </c>
      <c r="Q16" s="249">
        <v>81850</v>
      </c>
      <c r="R16" s="239"/>
      <c r="S16" s="133" t="s">
        <v>445</v>
      </c>
      <c r="T16" s="390"/>
      <c r="U16" s="391"/>
    </row>
    <row r="17" spans="1:23" s="141" customFormat="1" ht="75" x14ac:dyDescent="0.35">
      <c r="A17" s="114"/>
      <c r="B17" s="133" t="s">
        <v>352</v>
      </c>
      <c r="C17" s="302"/>
      <c r="D17" s="315">
        <v>181300</v>
      </c>
      <c r="E17" s="279"/>
      <c r="F17" s="315">
        <v>181300</v>
      </c>
      <c r="G17" s="252"/>
      <c r="H17" s="252"/>
      <c r="I17" s="252"/>
      <c r="J17" s="252"/>
      <c r="K17" s="252"/>
      <c r="L17" s="252"/>
      <c r="M17" s="252"/>
      <c r="N17" s="252"/>
      <c r="O17" s="252"/>
      <c r="P17" s="492">
        <v>141900</v>
      </c>
      <c r="Q17" s="315">
        <v>141900</v>
      </c>
      <c r="R17" s="252"/>
      <c r="S17" s="133" t="s">
        <v>444</v>
      </c>
      <c r="T17" s="390"/>
      <c r="U17" s="391"/>
      <c r="W17" s="204"/>
    </row>
    <row r="18" spans="1:23" s="141" customFormat="1" ht="187.5" x14ac:dyDescent="0.35">
      <c r="A18" s="114"/>
      <c r="B18" s="133" t="s">
        <v>383</v>
      </c>
      <c r="C18" s="302"/>
      <c r="D18" s="315">
        <v>418000</v>
      </c>
      <c r="E18" s="279"/>
      <c r="F18" s="315">
        <v>418000</v>
      </c>
      <c r="G18" s="252"/>
      <c r="H18" s="252"/>
      <c r="I18" s="252"/>
      <c r="J18" s="252"/>
      <c r="K18" s="252"/>
      <c r="L18" s="252"/>
      <c r="M18" s="252"/>
      <c r="N18" s="252"/>
      <c r="O18" s="252"/>
      <c r="P18" s="495">
        <v>408100</v>
      </c>
      <c r="Q18" s="315">
        <v>408100</v>
      </c>
      <c r="R18" s="252"/>
      <c r="S18" s="133" t="s">
        <v>446</v>
      </c>
      <c r="T18" s="390"/>
      <c r="U18" s="391"/>
      <c r="W18" s="204"/>
    </row>
    <row r="19" spans="1:23" s="272" customFormat="1" ht="37.5" x14ac:dyDescent="0.35">
      <c r="A19" s="114"/>
      <c r="B19" s="248" t="s">
        <v>343</v>
      </c>
      <c r="C19" s="283" t="s">
        <v>363</v>
      </c>
      <c r="D19" s="254">
        <v>158000</v>
      </c>
      <c r="E19" s="276"/>
      <c r="F19" s="254">
        <v>158000</v>
      </c>
      <c r="G19" s="342"/>
      <c r="H19" s="342"/>
      <c r="I19" s="342"/>
      <c r="J19" s="342"/>
      <c r="K19" s="342"/>
      <c r="L19" s="342"/>
      <c r="M19" s="342"/>
      <c r="N19" s="342"/>
      <c r="O19" s="342"/>
      <c r="P19" s="496">
        <f>SUM(P20,P21)</f>
        <v>157430</v>
      </c>
      <c r="Q19" s="343">
        <f>SUM(Q20,Q21)</f>
        <v>157430</v>
      </c>
      <c r="R19" s="342"/>
      <c r="S19" s="342" t="s">
        <v>439</v>
      </c>
      <c r="T19" s="394"/>
      <c r="U19" s="396"/>
    </row>
    <row r="20" spans="1:23" s="141" customFormat="1" ht="132.75" customHeight="1" x14ac:dyDescent="0.35">
      <c r="A20" s="114"/>
      <c r="B20" s="133" t="s">
        <v>353</v>
      </c>
      <c r="C20" s="302"/>
      <c r="D20" s="315">
        <v>48000</v>
      </c>
      <c r="E20" s="280"/>
      <c r="F20" s="315">
        <v>48000</v>
      </c>
      <c r="G20" s="133">
        <v>15</v>
      </c>
      <c r="H20" s="133">
        <v>16</v>
      </c>
      <c r="I20" s="133"/>
      <c r="J20" s="133"/>
      <c r="K20" s="316">
        <v>2</v>
      </c>
      <c r="L20" s="315"/>
      <c r="M20" s="173" t="s">
        <v>328</v>
      </c>
      <c r="N20" s="252"/>
      <c r="O20" s="252"/>
      <c r="P20" s="495">
        <v>47430</v>
      </c>
      <c r="Q20" s="318">
        <v>47430</v>
      </c>
      <c r="R20" s="317">
        <v>0</v>
      </c>
      <c r="S20" s="98" t="s">
        <v>441</v>
      </c>
      <c r="T20" s="362"/>
      <c r="U20" s="472"/>
    </row>
    <row r="21" spans="1:23" s="141" customFormat="1" ht="37.5" x14ac:dyDescent="0.35">
      <c r="A21" s="114"/>
      <c r="B21" s="133" t="s">
        <v>354</v>
      </c>
      <c r="C21" s="302"/>
      <c r="D21" s="315">
        <v>110000</v>
      </c>
      <c r="E21" s="280"/>
      <c r="F21" s="315">
        <v>110000</v>
      </c>
      <c r="G21" s="133">
        <v>16</v>
      </c>
      <c r="H21" s="133">
        <v>16</v>
      </c>
      <c r="I21" s="133"/>
      <c r="J21" s="133"/>
      <c r="K21" s="316">
        <v>2</v>
      </c>
      <c r="L21" s="315"/>
      <c r="M21" s="173" t="s">
        <v>328</v>
      </c>
      <c r="N21" s="252"/>
      <c r="O21" s="252"/>
      <c r="P21" s="495">
        <v>110000</v>
      </c>
      <c r="Q21" s="318">
        <v>110000</v>
      </c>
      <c r="R21" s="317">
        <v>0</v>
      </c>
      <c r="S21" s="98" t="s">
        <v>440</v>
      </c>
      <c r="T21" s="390"/>
      <c r="U21" s="391"/>
    </row>
    <row r="22" spans="1:23" s="141" customFormat="1" hidden="1" x14ac:dyDescent="0.35">
      <c r="A22" s="114"/>
      <c r="B22" s="133"/>
      <c r="C22" s="302"/>
      <c r="D22" s="315"/>
      <c r="E22" s="280"/>
      <c r="F22" s="315"/>
      <c r="G22" s="330"/>
      <c r="H22" s="330"/>
      <c r="I22" s="133"/>
      <c r="J22" s="133"/>
      <c r="K22" s="316"/>
      <c r="L22" s="315"/>
      <c r="M22" s="173"/>
      <c r="N22" s="252"/>
      <c r="O22" s="252"/>
      <c r="P22" s="497"/>
      <c r="Q22" s="318"/>
      <c r="R22" s="317"/>
      <c r="S22" s="98"/>
      <c r="T22" s="390"/>
      <c r="U22" s="391"/>
    </row>
    <row r="23" spans="1:23" s="141" customFormat="1" hidden="1" x14ac:dyDescent="0.35">
      <c r="A23" s="114"/>
      <c r="B23" s="133"/>
      <c r="C23" s="302"/>
      <c r="D23" s="253"/>
      <c r="E23" s="280"/>
      <c r="F23" s="280"/>
      <c r="G23" s="280"/>
      <c r="H23" s="280"/>
      <c r="I23" s="280"/>
      <c r="J23" s="280"/>
      <c r="K23" s="280"/>
      <c r="L23" s="280"/>
      <c r="M23" s="280"/>
      <c r="N23" s="280"/>
      <c r="O23" s="280"/>
      <c r="P23" s="498"/>
      <c r="Q23" s="280"/>
      <c r="R23" s="280"/>
      <c r="S23" s="280"/>
      <c r="T23" s="390"/>
      <c r="U23" s="391"/>
    </row>
    <row r="24" spans="1:23" s="272" customFormat="1" x14ac:dyDescent="0.35">
      <c r="A24" s="114"/>
      <c r="B24" s="210" t="s">
        <v>344</v>
      </c>
      <c r="C24" s="283" t="s">
        <v>364</v>
      </c>
      <c r="D24" s="254">
        <v>343000</v>
      </c>
      <c r="E24" s="254"/>
      <c r="F24" s="254">
        <v>343000</v>
      </c>
      <c r="G24" s="342"/>
      <c r="H24" s="342"/>
      <c r="I24" s="342"/>
      <c r="J24" s="342"/>
      <c r="K24" s="342"/>
      <c r="L24" s="342"/>
      <c r="M24" s="342"/>
      <c r="N24" s="342"/>
      <c r="O24" s="342"/>
      <c r="P24" s="496">
        <f>SUM(P25,P26)</f>
        <v>280100</v>
      </c>
      <c r="Q24" s="343">
        <f>SUM(Q25,Q26)</f>
        <v>280100</v>
      </c>
      <c r="R24" s="342"/>
      <c r="S24" s="342"/>
      <c r="T24" s="394"/>
      <c r="U24" s="396"/>
    </row>
    <row r="25" spans="1:23" s="141" customFormat="1" ht="176.25" customHeight="1" x14ac:dyDescent="0.35">
      <c r="A25" s="114"/>
      <c r="B25" s="133" t="s">
        <v>355</v>
      </c>
      <c r="C25" s="321"/>
      <c r="D25" s="240">
        <v>143000</v>
      </c>
      <c r="E25" s="278"/>
      <c r="F25" s="240">
        <v>143000</v>
      </c>
      <c r="G25" s="329">
        <v>11</v>
      </c>
      <c r="H25" s="329">
        <v>12</v>
      </c>
      <c r="I25" s="262"/>
      <c r="J25" s="262"/>
      <c r="K25" s="262"/>
      <c r="L25" s="262"/>
      <c r="M25" s="262"/>
      <c r="N25" s="262"/>
      <c r="O25" s="262"/>
      <c r="P25" s="495">
        <f>F25-2900</f>
        <v>140100</v>
      </c>
      <c r="Q25" s="240">
        <f>P25</f>
        <v>140100</v>
      </c>
      <c r="R25" s="262"/>
      <c r="S25" s="133" t="s">
        <v>411</v>
      </c>
      <c r="T25" s="390"/>
      <c r="U25" s="391"/>
    </row>
    <row r="26" spans="1:23" s="141" customFormat="1" x14ac:dyDescent="0.35">
      <c r="A26" s="114"/>
      <c r="B26" s="133" t="s">
        <v>356</v>
      </c>
      <c r="C26" s="310"/>
      <c r="D26" s="240">
        <f>SUM(D27:D28)</f>
        <v>200000</v>
      </c>
      <c r="E26" s="275"/>
      <c r="F26" s="240">
        <v>200000</v>
      </c>
      <c r="G26" s="239"/>
      <c r="H26" s="239"/>
      <c r="I26" s="239"/>
      <c r="J26" s="239"/>
      <c r="K26" s="239"/>
      <c r="L26" s="239"/>
      <c r="M26" s="239"/>
      <c r="N26" s="239"/>
      <c r="O26" s="239"/>
      <c r="P26" s="492">
        <f>SUM(P27:P28)</f>
        <v>140000</v>
      </c>
      <c r="Q26" s="240">
        <f>SUM(Q27:Q28)</f>
        <v>140000</v>
      </c>
      <c r="R26" s="239"/>
      <c r="S26" s="98"/>
      <c r="T26" s="390"/>
      <c r="U26" s="391"/>
    </row>
    <row r="27" spans="1:23" s="141" customFormat="1" ht="176.25" customHeight="1" x14ac:dyDescent="0.35">
      <c r="A27" s="114"/>
      <c r="B27" s="133" t="s">
        <v>357</v>
      </c>
      <c r="C27" s="321"/>
      <c r="D27" s="240">
        <v>150000</v>
      </c>
      <c r="E27" s="278"/>
      <c r="F27" s="240">
        <v>150000</v>
      </c>
      <c r="G27" s="329">
        <v>5</v>
      </c>
      <c r="H27" s="329">
        <v>7</v>
      </c>
      <c r="I27" s="262"/>
      <c r="J27" s="262"/>
      <c r="K27" s="262"/>
      <c r="L27" s="262"/>
      <c r="M27" s="262"/>
      <c r="N27" s="262"/>
      <c r="O27" s="262"/>
      <c r="P27" s="492">
        <v>90000</v>
      </c>
      <c r="Q27" s="240">
        <v>90000</v>
      </c>
      <c r="R27" s="262"/>
      <c r="S27" s="133" t="s">
        <v>448</v>
      </c>
      <c r="T27" s="390"/>
      <c r="U27" s="391"/>
    </row>
    <row r="28" spans="1:23" s="141" customFormat="1" ht="83.25" customHeight="1" x14ac:dyDescent="0.35">
      <c r="A28" s="114"/>
      <c r="B28" s="133" t="s">
        <v>358</v>
      </c>
      <c r="C28" s="321"/>
      <c r="D28" s="240">
        <v>50000</v>
      </c>
      <c r="E28" s="278"/>
      <c r="F28" s="240">
        <v>50000</v>
      </c>
      <c r="G28" s="329">
        <v>8</v>
      </c>
      <c r="H28" s="329">
        <v>8</v>
      </c>
      <c r="I28" s="262"/>
      <c r="J28" s="262"/>
      <c r="K28" s="262"/>
      <c r="L28" s="262"/>
      <c r="M28" s="262"/>
      <c r="N28" s="262"/>
      <c r="O28" s="262"/>
      <c r="P28" s="492">
        <v>50000</v>
      </c>
      <c r="Q28" s="240">
        <v>50000</v>
      </c>
      <c r="R28" s="262"/>
      <c r="S28" s="133" t="s">
        <v>451</v>
      </c>
      <c r="T28" s="390"/>
      <c r="U28" s="391"/>
    </row>
    <row r="29" spans="1:23" s="141" customFormat="1" ht="37.5" x14ac:dyDescent="0.35">
      <c r="A29" s="334">
        <v>2</v>
      </c>
      <c r="B29" s="335" t="s">
        <v>345</v>
      </c>
      <c r="C29" s="336" t="s">
        <v>361</v>
      </c>
      <c r="D29" s="337">
        <f>SUM(D30,D32)</f>
        <v>327300</v>
      </c>
      <c r="E29" s="338"/>
      <c r="F29" s="337">
        <f>SUM(D29,E29)</f>
        <v>327300</v>
      </c>
      <c r="G29" s="339"/>
      <c r="H29" s="339"/>
      <c r="I29" s="339"/>
      <c r="J29" s="339"/>
      <c r="K29" s="339"/>
      <c r="L29" s="339"/>
      <c r="M29" s="339"/>
      <c r="N29" s="339"/>
      <c r="O29" s="339"/>
      <c r="P29" s="499">
        <f>SUM(P30,P32)</f>
        <v>327300</v>
      </c>
      <c r="Q29" s="386">
        <f>SUM(Q30,Q32)</f>
        <v>327300</v>
      </c>
      <c r="R29" s="339"/>
      <c r="S29" s="339"/>
      <c r="T29" s="390"/>
      <c r="U29" s="391"/>
    </row>
    <row r="30" spans="1:23" s="141" customFormat="1" ht="99" customHeight="1" x14ac:dyDescent="0.35">
      <c r="A30" s="114"/>
      <c r="B30" s="270" t="s">
        <v>366</v>
      </c>
      <c r="C30" s="303" t="s">
        <v>365</v>
      </c>
      <c r="D30" s="271">
        <v>135000</v>
      </c>
      <c r="E30" s="274"/>
      <c r="F30" s="271">
        <v>135000</v>
      </c>
      <c r="G30" s="311"/>
      <c r="H30" s="311"/>
      <c r="I30" s="311"/>
      <c r="J30" s="311"/>
      <c r="K30" s="311"/>
      <c r="L30" s="311"/>
      <c r="M30" s="328" t="s">
        <v>328</v>
      </c>
      <c r="N30" s="311"/>
      <c r="O30" s="311"/>
      <c r="P30" s="500">
        <v>135000</v>
      </c>
      <c r="Q30" s="326">
        <v>135000</v>
      </c>
      <c r="R30" s="311"/>
      <c r="S30" s="320" t="s">
        <v>413</v>
      </c>
      <c r="T30" s="390"/>
      <c r="U30" s="391"/>
    </row>
    <row r="31" spans="1:23" s="141" customFormat="1" x14ac:dyDescent="0.35">
      <c r="A31" s="114"/>
      <c r="B31" s="133"/>
      <c r="C31" s="310"/>
      <c r="D31" s="247"/>
      <c r="E31" s="275"/>
      <c r="F31" s="247"/>
      <c r="G31" s="239"/>
      <c r="H31" s="239"/>
      <c r="I31" s="239"/>
      <c r="J31" s="239"/>
      <c r="K31" s="239"/>
      <c r="L31" s="239"/>
      <c r="M31" s="166"/>
      <c r="N31" s="239"/>
      <c r="O31" s="239"/>
      <c r="P31" s="501"/>
      <c r="Q31" s="240"/>
      <c r="R31" s="239"/>
      <c r="S31" s="239"/>
      <c r="T31" s="390"/>
      <c r="U31" s="391"/>
    </row>
    <row r="32" spans="1:23" s="141" customFormat="1" ht="37.5" x14ac:dyDescent="0.35">
      <c r="A32" s="114"/>
      <c r="B32" s="270" t="s">
        <v>367</v>
      </c>
      <c r="C32" s="303" t="s">
        <v>364</v>
      </c>
      <c r="D32" s="271">
        <v>192300</v>
      </c>
      <c r="E32" s="274"/>
      <c r="F32" s="271">
        <v>192300</v>
      </c>
      <c r="G32" s="332"/>
      <c r="H32" s="332"/>
      <c r="I32" s="311"/>
      <c r="J32" s="311"/>
      <c r="K32" s="311"/>
      <c r="L32" s="311"/>
      <c r="M32" s="328"/>
      <c r="N32" s="311"/>
      <c r="O32" s="360"/>
      <c r="P32" s="500">
        <f>SUM(P33,P35)</f>
        <v>192300</v>
      </c>
      <c r="Q32" s="326">
        <v>192300</v>
      </c>
      <c r="R32" s="360"/>
      <c r="S32" s="311"/>
      <c r="T32" s="390"/>
      <c r="U32" s="391"/>
    </row>
    <row r="33" spans="1:21" s="141" customFormat="1" ht="37.5" x14ac:dyDescent="0.35">
      <c r="A33" s="114"/>
      <c r="B33" s="133" t="s">
        <v>359</v>
      </c>
      <c r="C33" s="321"/>
      <c r="D33" s="240">
        <v>92300</v>
      </c>
      <c r="E33" s="275"/>
      <c r="F33" s="240">
        <v>92300</v>
      </c>
      <c r="G33" s="329">
        <v>1</v>
      </c>
      <c r="H33" s="329">
        <v>2</v>
      </c>
      <c r="I33" s="262"/>
      <c r="J33" s="262"/>
      <c r="K33" s="262"/>
      <c r="L33" s="262"/>
      <c r="M33" s="166" t="s">
        <v>328</v>
      </c>
      <c r="N33" s="262"/>
      <c r="O33" s="262"/>
      <c r="P33" s="492">
        <v>92300</v>
      </c>
      <c r="Q33" s="240">
        <v>92300</v>
      </c>
      <c r="R33" s="240"/>
      <c r="S33" s="133" t="s">
        <v>412</v>
      </c>
      <c r="T33" s="390"/>
      <c r="U33" s="391"/>
    </row>
    <row r="34" spans="1:21" s="141" customFormat="1" x14ac:dyDescent="0.35">
      <c r="A34" s="114"/>
      <c r="B34" s="133"/>
      <c r="C34" s="321"/>
      <c r="D34" s="324"/>
      <c r="E34" s="278"/>
      <c r="F34" s="240"/>
      <c r="G34" s="239"/>
      <c r="H34" s="239"/>
      <c r="I34" s="262"/>
      <c r="J34" s="262"/>
      <c r="K34" s="262"/>
      <c r="L34" s="262"/>
      <c r="M34" s="166"/>
      <c r="N34" s="262"/>
      <c r="O34" s="262"/>
      <c r="P34" s="502"/>
      <c r="Q34" s="324"/>
      <c r="R34" s="262"/>
      <c r="S34" s="133"/>
      <c r="T34" s="390"/>
      <c r="U34" s="391"/>
    </row>
    <row r="35" spans="1:21" s="141" customFormat="1" ht="117" customHeight="1" x14ac:dyDescent="0.35">
      <c r="A35" s="319"/>
      <c r="B35" s="139" t="s">
        <v>360</v>
      </c>
      <c r="C35" s="397"/>
      <c r="D35" s="242">
        <v>100000</v>
      </c>
      <c r="E35" s="398"/>
      <c r="F35" s="242">
        <v>100000</v>
      </c>
      <c r="G35" s="399">
        <v>2</v>
      </c>
      <c r="H35" s="399">
        <v>3</v>
      </c>
      <c r="I35" s="400"/>
      <c r="J35" s="400"/>
      <c r="K35" s="400"/>
      <c r="L35" s="400"/>
      <c r="M35" s="170" t="s">
        <v>328</v>
      </c>
      <c r="N35" s="400"/>
      <c r="O35" s="400"/>
      <c r="P35" s="503">
        <v>100000</v>
      </c>
      <c r="Q35" s="242">
        <v>100000</v>
      </c>
      <c r="R35" s="400"/>
      <c r="S35" s="401" t="s">
        <v>447</v>
      </c>
      <c r="T35" s="390"/>
      <c r="U35" s="391"/>
    </row>
    <row r="36" spans="1:21" s="272" customFormat="1" hidden="1" x14ac:dyDescent="0.35">
      <c r="A36" s="285">
        <v>3</v>
      </c>
      <c r="B36" s="287" t="s">
        <v>368</v>
      </c>
      <c r="C36" s="304" t="s">
        <v>369</v>
      </c>
      <c r="D36" s="286">
        <f>SUM(D37,D39,D42)</f>
        <v>1634100</v>
      </c>
      <c r="E36" s="288"/>
      <c r="F36" s="286">
        <f>SUM(D36,E36)</f>
        <v>1634100</v>
      </c>
      <c r="G36" s="289"/>
      <c r="H36" s="289"/>
      <c r="I36" s="289"/>
      <c r="J36" s="289"/>
      <c r="K36" s="289"/>
      <c r="L36" s="289"/>
      <c r="M36" s="289"/>
      <c r="N36" s="289"/>
      <c r="O36" s="289"/>
      <c r="P36" s="504"/>
      <c r="Q36" s="286"/>
      <c r="R36" s="289"/>
      <c r="S36" s="289"/>
      <c r="T36" s="394"/>
      <c r="U36" s="396"/>
    </row>
    <row r="37" spans="1:21" s="141" customFormat="1" hidden="1" x14ac:dyDescent="0.35">
      <c r="A37" s="121"/>
      <c r="B37" s="294" t="s">
        <v>370</v>
      </c>
      <c r="C37" s="305" t="s">
        <v>373</v>
      </c>
      <c r="D37" s="295">
        <v>230000</v>
      </c>
      <c r="E37" s="296"/>
      <c r="F37" s="297"/>
      <c r="G37" s="298"/>
      <c r="H37" s="298"/>
      <c r="I37" s="298"/>
      <c r="J37" s="298"/>
      <c r="K37" s="298"/>
      <c r="L37" s="298"/>
      <c r="M37" s="298"/>
      <c r="N37" s="298"/>
      <c r="O37" s="298"/>
      <c r="P37" s="505"/>
      <c r="Q37" s="295"/>
      <c r="R37" s="298"/>
      <c r="S37" s="298"/>
      <c r="T37" s="390"/>
      <c r="U37" s="391"/>
    </row>
    <row r="38" spans="1:21" s="141" customFormat="1" hidden="1" x14ac:dyDescent="0.35">
      <c r="A38" s="121"/>
      <c r="B38" s="134"/>
      <c r="C38" s="306"/>
      <c r="D38" s="293"/>
      <c r="E38" s="291"/>
      <c r="F38" s="290"/>
      <c r="G38" s="292"/>
      <c r="H38" s="292"/>
      <c r="I38" s="292"/>
      <c r="J38" s="292"/>
      <c r="K38" s="292"/>
      <c r="L38" s="292"/>
      <c r="M38" s="292"/>
      <c r="N38" s="292"/>
      <c r="O38" s="292"/>
      <c r="P38" s="506"/>
      <c r="Q38" s="293"/>
      <c r="R38" s="292"/>
      <c r="S38" s="292"/>
      <c r="T38" s="390"/>
      <c r="U38" s="391"/>
    </row>
    <row r="39" spans="1:21" s="141" customFormat="1" hidden="1" x14ac:dyDescent="0.35">
      <c r="A39" s="121"/>
      <c r="B39" s="294" t="s">
        <v>371</v>
      </c>
      <c r="C39" s="305" t="s">
        <v>363</v>
      </c>
      <c r="D39" s="295">
        <v>667100</v>
      </c>
      <c r="E39" s="296"/>
      <c r="F39" s="297"/>
      <c r="G39" s="298"/>
      <c r="H39" s="298"/>
      <c r="I39" s="298"/>
      <c r="J39" s="298"/>
      <c r="K39" s="298"/>
      <c r="L39" s="298"/>
      <c r="M39" s="298"/>
      <c r="N39" s="298"/>
      <c r="O39" s="298"/>
      <c r="P39" s="505"/>
      <c r="Q39" s="295"/>
      <c r="R39" s="298"/>
      <c r="S39" s="298"/>
      <c r="T39" s="390"/>
      <c r="U39" s="391"/>
    </row>
    <row r="40" spans="1:21" s="141" customFormat="1" hidden="1" x14ac:dyDescent="0.35">
      <c r="A40" s="121"/>
      <c r="B40" s="134"/>
      <c r="C40" s="306"/>
      <c r="D40" s="293"/>
      <c r="E40" s="291"/>
      <c r="F40" s="290"/>
      <c r="G40" s="292"/>
      <c r="H40" s="292"/>
      <c r="I40" s="292"/>
      <c r="J40" s="292"/>
      <c r="K40" s="292"/>
      <c r="L40" s="292"/>
      <c r="M40" s="292"/>
      <c r="N40" s="292"/>
      <c r="O40" s="292"/>
      <c r="P40" s="506"/>
      <c r="Q40" s="293"/>
      <c r="R40" s="292"/>
      <c r="S40" s="292"/>
      <c r="T40" s="390"/>
      <c r="U40" s="391"/>
    </row>
    <row r="41" spans="1:21" s="141" customFormat="1" hidden="1" x14ac:dyDescent="0.35">
      <c r="A41" s="121"/>
      <c r="B41" s="134"/>
      <c r="C41" s="306"/>
      <c r="D41" s="293"/>
      <c r="E41" s="291"/>
      <c r="F41" s="290"/>
      <c r="G41" s="292"/>
      <c r="H41" s="292"/>
      <c r="I41" s="292"/>
      <c r="J41" s="292"/>
      <c r="K41" s="292"/>
      <c r="L41" s="292"/>
      <c r="M41" s="292"/>
      <c r="N41" s="292"/>
      <c r="O41" s="292"/>
      <c r="P41" s="506"/>
      <c r="Q41" s="293"/>
      <c r="R41" s="292"/>
      <c r="S41" s="292"/>
      <c r="T41" s="390"/>
      <c r="U41" s="391"/>
    </row>
    <row r="42" spans="1:21" s="141" customFormat="1" hidden="1" x14ac:dyDescent="0.35">
      <c r="A42" s="121"/>
      <c r="B42" s="294" t="s">
        <v>372</v>
      </c>
      <c r="C42" s="305" t="s">
        <v>363</v>
      </c>
      <c r="D42" s="295">
        <v>737000</v>
      </c>
      <c r="E42" s="296"/>
      <c r="F42" s="297"/>
      <c r="G42" s="298"/>
      <c r="H42" s="298"/>
      <c r="I42" s="298"/>
      <c r="J42" s="298"/>
      <c r="K42" s="298"/>
      <c r="L42" s="298"/>
      <c r="M42" s="298"/>
      <c r="N42" s="298"/>
      <c r="O42" s="298"/>
      <c r="P42" s="505"/>
      <c r="Q42" s="295"/>
      <c r="R42" s="298"/>
      <c r="S42" s="298"/>
      <c r="T42" s="390"/>
      <c r="U42" s="391"/>
    </row>
    <row r="43" spans="1:21" s="141" customFormat="1" hidden="1" x14ac:dyDescent="0.35">
      <c r="A43" s="118"/>
      <c r="B43" s="101"/>
      <c r="C43" s="312"/>
      <c r="D43" s="313"/>
      <c r="E43" s="314"/>
      <c r="F43" s="313"/>
      <c r="G43" s="241"/>
      <c r="H43" s="241"/>
      <c r="I43" s="241"/>
      <c r="J43" s="241"/>
      <c r="K43" s="241"/>
      <c r="L43" s="241"/>
      <c r="M43" s="241"/>
      <c r="N43" s="241"/>
      <c r="O43" s="241"/>
      <c r="P43" s="507"/>
      <c r="Q43" s="242"/>
      <c r="R43" s="241"/>
      <c r="S43" s="241"/>
      <c r="T43" s="390"/>
      <c r="U43" s="391"/>
    </row>
    <row r="44" spans="1:21" ht="6.75" customHeight="1" x14ac:dyDescent="0.35"/>
    <row r="45" spans="1:21" ht="5.25" customHeight="1" x14ac:dyDescent="0.35"/>
    <row r="46" spans="1:21" s="113" customFormat="1" ht="22.5" customHeight="1" x14ac:dyDescent="0.35">
      <c r="B46" s="350"/>
      <c r="C46" s="570" t="s">
        <v>307</v>
      </c>
      <c r="D46" s="570"/>
      <c r="E46" s="570"/>
      <c r="F46" s="570"/>
      <c r="G46" s="570"/>
      <c r="H46" s="570"/>
      <c r="I46" s="570"/>
      <c r="J46" s="570"/>
      <c r="K46" s="570"/>
      <c r="L46" s="570"/>
      <c r="Q46" s="351"/>
      <c r="T46" s="390"/>
      <c r="U46" s="391"/>
    </row>
    <row r="47" spans="1:21" s="113" customFormat="1" ht="22.5" customHeight="1" x14ac:dyDescent="0.35">
      <c r="B47" s="350"/>
      <c r="C47" s="571" t="s">
        <v>308</v>
      </c>
      <c r="D47" s="573" t="s">
        <v>309</v>
      </c>
      <c r="E47" s="574"/>
      <c r="F47" s="573" t="s">
        <v>310</v>
      </c>
      <c r="G47" s="575"/>
      <c r="H47" s="574"/>
      <c r="I47" s="576" t="s">
        <v>311</v>
      </c>
      <c r="J47" s="576"/>
      <c r="K47" s="576"/>
      <c r="L47" s="576"/>
      <c r="Q47" s="351"/>
      <c r="T47" s="390"/>
      <c r="U47" s="391"/>
    </row>
    <row r="48" spans="1:21" s="113" customFormat="1" ht="22.5" customHeight="1" x14ac:dyDescent="0.35">
      <c r="B48" s="350"/>
      <c r="C48" s="572"/>
      <c r="D48" s="352" t="s">
        <v>312</v>
      </c>
      <c r="E48" s="353" t="s">
        <v>223</v>
      </c>
      <c r="F48" s="352" t="s">
        <v>312</v>
      </c>
      <c r="G48" s="573" t="s">
        <v>223</v>
      </c>
      <c r="H48" s="574"/>
      <c r="I48" s="573" t="s">
        <v>312</v>
      </c>
      <c r="J48" s="574"/>
      <c r="K48" s="573" t="s">
        <v>223</v>
      </c>
      <c r="L48" s="574"/>
      <c r="Q48" s="351"/>
      <c r="T48" s="390"/>
      <c r="U48" s="391"/>
    </row>
    <row r="49" spans="1:21" s="113" customFormat="1" ht="22.5" customHeight="1" x14ac:dyDescent="0.35">
      <c r="B49" s="350"/>
      <c r="C49" s="354" t="s">
        <v>313</v>
      </c>
      <c r="D49" s="355">
        <v>6</v>
      </c>
      <c r="E49" s="355">
        <v>2516300</v>
      </c>
      <c r="F49" s="355"/>
      <c r="G49" s="565"/>
      <c r="H49" s="566"/>
      <c r="I49" s="567"/>
      <c r="J49" s="568"/>
      <c r="K49" s="565"/>
      <c r="L49" s="566"/>
      <c r="Q49" s="351"/>
      <c r="T49" s="390"/>
      <c r="U49" s="391"/>
    </row>
    <row r="50" spans="1:21" s="113" customFormat="1" ht="22.5" customHeight="1" x14ac:dyDescent="0.35">
      <c r="B50" s="350"/>
      <c r="C50" s="354" t="s">
        <v>314</v>
      </c>
      <c r="D50" s="355">
        <v>0</v>
      </c>
      <c r="E50" s="356">
        <v>0</v>
      </c>
      <c r="F50" s="355"/>
      <c r="G50" s="565"/>
      <c r="H50" s="566"/>
      <c r="I50" s="567"/>
      <c r="J50" s="568"/>
      <c r="K50" s="565"/>
      <c r="L50" s="566"/>
      <c r="Q50" s="351"/>
      <c r="T50" s="390"/>
      <c r="U50" s="391"/>
    </row>
    <row r="51" spans="1:21" s="113" customFormat="1" ht="22.5" customHeight="1" x14ac:dyDescent="0.35">
      <c r="B51" s="350"/>
      <c r="C51" s="354" t="s">
        <v>315</v>
      </c>
      <c r="D51" s="355">
        <f>SUM(D49:D50)</f>
        <v>6</v>
      </c>
      <c r="E51" s="355">
        <f>SUM(E49:E50)</f>
        <v>2516300</v>
      </c>
      <c r="F51" s="355"/>
      <c r="G51" s="565"/>
      <c r="H51" s="566"/>
      <c r="I51" s="567"/>
      <c r="J51" s="568"/>
      <c r="K51" s="565"/>
      <c r="L51" s="566"/>
      <c r="Q51" s="351"/>
      <c r="T51" s="390"/>
      <c r="U51" s="391"/>
    </row>
    <row r="52" spans="1:21" s="113" customFormat="1" ht="18.95" customHeight="1" x14ac:dyDescent="0.35">
      <c r="B52" s="350"/>
      <c r="C52" s="357"/>
      <c r="D52" s="358"/>
      <c r="E52" s="359"/>
      <c r="F52" s="358"/>
      <c r="H52" s="112"/>
      <c r="I52" s="112"/>
      <c r="J52" s="112"/>
      <c r="Q52" s="351"/>
      <c r="T52" s="390"/>
      <c r="U52" s="391"/>
    </row>
    <row r="53" spans="1:21" s="141" customFormat="1" ht="18.95" customHeight="1" x14ac:dyDescent="0.35">
      <c r="A53" s="231"/>
      <c r="B53" s="232"/>
      <c r="C53" s="307"/>
      <c r="D53" s="272"/>
      <c r="E53" s="281"/>
      <c r="F53" s="272"/>
      <c r="H53" s="185"/>
      <c r="I53" s="185"/>
      <c r="J53" s="185"/>
      <c r="P53" s="113"/>
      <c r="Q53" s="327"/>
      <c r="T53" s="390"/>
      <c r="U53" s="391"/>
    </row>
    <row r="54" spans="1:21" s="141" customFormat="1" ht="30" hidden="1" customHeight="1" x14ac:dyDescent="0.35">
      <c r="A54" s="231"/>
      <c r="B54" s="233" t="s">
        <v>316</v>
      </c>
      <c r="C54" s="307"/>
      <c r="D54" s="272"/>
      <c r="E54" s="281"/>
      <c r="F54" s="272"/>
      <c r="H54" s="185"/>
      <c r="I54" s="185"/>
      <c r="J54" s="185"/>
      <c r="P54" s="113"/>
      <c r="Q54" s="327"/>
      <c r="T54" s="390"/>
      <c r="U54" s="391"/>
    </row>
    <row r="55" spans="1:21" s="141" customFormat="1" ht="26.25" hidden="1" customHeight="1" x14ac:dyDescent="0.35">
      <c r="A55" s="231"/>
      <c r="B55" s="234" t="s">
        <v>317</v>
      </c>
      <c r="C55" s="299"/>
      <c r="D55" s="272"/>
      <c r="E55" s="281"/>
      <c r="F55" s="272"/>
      <c r="H55" s="185"/>
      <c r="I55" s="185"/>
      <c r="J55" s="185"/>
      <c r="P55" s="113"/>
      <c r="Q55" s="327"/>
      <c r="T55" s="390"/>
      <c r="U55" s="391"/>
    </row>
    <row r="56" spans="1:21" s="141" customFormat="1" ht="18.95" customHeight="1" x14ac:dyDescent="0.35">
      <c r="A56" s="231"/>
      <c r="B56" s="235"/>
      <c r="C56" s="299"/>
      <c r="D56" s="272"/>
      <c r="E56" s="281"/>
      <c r="F56" s="272"/>
      <c r="H56" s="185"/>
      <c r="I56" s="185"/>
      <c r="J56" s="185"/>
      <c r="P56" s="113"/>
      <c r="Q56" s="327"/>
      <c r="T56" s="390"/>
      <c r="U56" s="391"/>
    </row>
  </sheetData>
  <mergeCells count="39">
    <mergeCell ref="A1:S1"/>
    <mergeCell ref="A2:S2"/>
    <mergeCell ref="A4:A6"/>
    <mergeCell ref="B4:F4"/>
    <mergeCell ref="G4:J4"/>
    <mergeCell ref="K4:M4"/>
    <mergeCell ref="N4:R4"/>
    <mergeCell ref="S4:S6"/>
    <mergeCell ref="C5:C6"/>
    <mergeCell ref="D5:D6"/>
    <mergeCell ref="R5:R6"/>
    <mergeCell ref="E5:E6"/>
    <mergeCell ref="F5:F6"/>
    <mergeCell ref="G5:H5"/>
    <mergeCell ref="I5:J5"/>
    <mergeCell ref="K5:K6"/>
    <mergeCell ref="Q5:Q6"/>
    <mergeCell ref="C46:L46"/>
    <mergeCell ref="C47:C48"/>
    <mergeCell ref="D47:E47"/>
    <mergeCell ref="F47:H47"/>
    <mergeCell ref="I47:L47"/>
    <mergeCell ref="G48:H48"/>
    <mergeCell ref="I48:J48"/>
    <mergeCell ref="K48:L48"/>
    <mergeCell ref="L5:L6"/>
    <mergeCell ref="M5:M6"/>
    <mergeCell ref="N5:N6"/>
    <mergeCell ref="O5:O6"/>
    <mergeCell ref="P5:P6"/>
    <mergeCell ref="G51:H51"/>
    <mergeCell ref="I51:J51"/>
    <mergeCell ref="K51:L51"/>
    <mergeCell ref="G49:H49"/>
    <mergeCell ref="I49:J49"/>
    <mergeCell ref="K49:L49"/>
    <mergeCell ref="G50:H50"/>
    <mergeCell ref="I50:J50"/>
    <mergeCell ref="K50:L50"/>
  </mergeCells>
  <phoneticPr fontId="31" type="noConversion"/>
  <printOptions horizontalCentered="1"/>
  <pageMargins left="3.937007874015748E-2" right="3.937007874015748E-2" top="0.19685039370078741" bottom="0.11811023622047245" header="0.31496062992125984" footer="0.31496062992125984"/>
  <pageSetup paperSize="9" scale="55" orientation="landscape" r:id="rId1"/>
  <rowBreaks count="2" manualBreakCount="2">
    <brk id="14" max="16383" man="1"/>
    <brk id="25"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เวิร์กชีต</vt:lpstr>
      </vt:variant>
      <vt:variant>
        <vt:i4>10</vt:i4>
      </vt:variant>
      <vt:variant>
        <vt:lpstr>ช่วงที่มีชื่อ</vt:lpstr>
      </vt:variant>
      <vt:variant>
        <vt:i4>8</vt:i4>
      </vt:variant>
    </vt:vector>
  </HeadingPairs>
  <TitlesOfParts>
    <vt:vector size="18" baseType="lpstr">
      <vt:lpstr>รับจัดสรรงวดที่ 1</vt:lpstr>
      <vt:lpstr>รับจัดสรรงวดที่ 1  (10 ตค67)</vt:lpstr>
      <vt:lpstr>พื้นที่เป้าหมาย</vt:lpstr>
      <vt:lpstr>แผนการใช้จ่ายเงิน งบ68</vt:lpstr>
      <vt:lpstr>คก.ด้านเกษตร</vt:lpstr>
      <vt:lpstr>แบบ 01-68 (งบกลุ่ม)</vt:lpstr>
      <vt:lpstr>3</vt:lpstr>
      <vt:lpstr>รวม3 คกเมย69</vt:lpstr>
      <vt:lpstr>แบบ 01-69(งบจังหวัด) (สค69)</vt:lpstr>
      <vt:lpstr>สรุปเข้าประชุม30</vt:lpstr>
      <vt:lpstr>'รับจัดสรรงวดที่ 1'!Print_Area</vt:lpstr>
      <vt:lpstr>'รับจัดสรรงวดที่ 1  (10 ตค67)'!Print_Area</vt:lpstr>
      <vt:lpstr>'3'!Print_Titles</vt:lpstr>
      <vt:lpstr>'แบบ 01-69(งบจังหวัด) (สค69)'!Print_Titles</vt:lpstr>
      <vt:lpstr>'รวม3 คกเมย69'!Print_Titles</vt:lpstr>
      <vt:lpstr>'รับจัดสรรงวดที่ 1'!Print_Titles</vt:lpstr>
      <vt:lpstr>'รับจัดสรรงวดที่ 1  (10 ตค67)'!Print_Titles</vt:lpstr>
      <vt:lpstr>สรุปเข้าประชุม30!Print_Titles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levo</cp:lastModifiedBy>
  <cp:lastPrinted>2026-07-31T08:01:50Z</cp:lastPrinted>
  <dcterms:created xsi:type="dcterms:W3CDTF">2024-10-09T03:10:41Z</dcterms:created>
  <dcterms:modified xsi:type="dcterms:W3CDTF">2026-09-04T02:40:54Z</dcterms:modified>
</cp:coreProperties>
</file>